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90\●水資源班\★渇水・断水等対策（水資源班）\★降水量\R8\R8.2\"/>
    </mc:Choice>
  </mc:AlternateContent>
  <xr:revisionPtr revIDLastSave="0" documentId="8_{7BCC4193-73FE-4F2C-A7CA-6A0DEB47F016}" xr6:coauthVersionLast="47" xr6:coauthVersionMax="47" xr10:uidLastSave="{00000000-0000-0000-0000-000000000000}"/>
  <bookViews>
    <workbookView xWindow="28680" yWindow="2355" windowWidth="29040" windowHeight="15720" activeTab="8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芦辺!$A$1:$S$52</definedName>
    <definedName name="_xlnm.Print_Area" localSheetId="5">雲仙岳!$A$1:$S$52</definedName>
    <definedName name="_xlnm.Print_Area" localSheetId="7">厳原!$A$1:$T$52</definedName>
    <definedName name="_xlnm.Print_Area" localSheetId="1">佐世保!$A$1:$S$52</definedName>
    <definedName name="_xlnm.Print_Area" localSheetId="3">大村!$A$1:$S$52</definedName>
    <definedName name="_xlnm.Print_Area" localSheetId="0">長崎!$A$1:$S$52</definedName>
    <definedName name="_xlnm.Print_Area" localSheetId="6">福江!$A$1:$T$52</definedName>
    <definedName name="_xlnm.Print_Area" localSheetId="4">平戸!$A$1:$S$52</definedName>
    <definedName name="_xlnm.Print_Area" localSheetId="2">諫早!$A$1:$S$52</definedName>
    <definedName name="主要５個所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1" l="1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S49" i="1"/>
  <c r="P48" i="2"/>
  <c r="O49" i="4"/>
  <c r="P49" i="4" s="1"/>
  <c r="O49" i="9"/>
  <c r="P49" i="9" s="1"/>
  <c r="O49" i="5"/>
  <c r="P49" i="5" s="1"/>
  <c r="O49" i="8"/>
  <c r="P49" i="8" s="1"/>
  <c r="O49" i="6"/>
  <c r="P49" i="6" s="1"/>
  <c r="O49" i="7"/>
  <c r="P49" i="7" s="1"/>
  <c r="O49" i="3"/>
  <c r="P49" i="3" s="1"/>
  <c r="O49" i="2"/>
  <c r="P49" i="2" s="1"/>
  <c r="O49" i="1"/>
  <c r="S49" i="4"/>
  <c r="S49" i="9"/>
  <c r="S49" i="5"/>
  <c r="S49" i="8"/>
  <c r="S49" i="6"/>
  <c r="S49" i="7"/>
  <c r="S49" i="3"/>
  <c r="S49" i="2"/>
  <c r="P49" i="1"/>
  <c r="O48" i="5" l="1"/>
  <c r="P48" i="5" s="1"/>
  <c r="S48" i="5"/>
  <c r="S48" i="3"/>
  <c r="S47" i="7"/>
  <c r="S47" i="6"/>
  <c r="S47" i="5"/>
  <c r="S48" i="9"/>
  <c r="S47" i="9"/>
  <c r="O47" i="9"/>
  <c r="O48" i="9"/>
  <c r="O47" i="5"/>
  <c r="O48" i="2"/>
  <c r="O48" i="3"/>
  <c r="O48" i="7"/>
  <c r="O48" i="6"/>
  <c r="O48" i="8"/>
  <c r="O48" i="4"/>
  <c r="O48" i="1"/>
  <c r="O47" i="2"/>
  <c r="O47" i="3"/>
  <c r="O47" i="7"/>
  <c r="O47" i="6"/>
  <c r="O47" i="8"/>
  <c r="O47" i="4"/>
  <c r="O47" i="1"/>
  <c r="S47" i="4" l="1"/>
  <c r="S47" i="2"/>
  <c r="S48" i="8"/>
  <c r="S48" i="4"/>
  <c r="S48" i="2"/>
  <c r="S47" i="1"/>
  <c r="S47" i="3"/>
  <c r="S48" i="6"/>
  <c r="S48" i="7"/>
  <c r="S47" i="8"/>
  <c r="S48" i="1"/>
  <c r="O46" i="2"/>
  <c r="O46" i="3"/>
  <c r="O46" i="7"/>
  <c r="O46" i="6"/>
  <c r="O46" i="8"/>
  <c r="O46" i="5"/>
  <c r="O46" i="9"/>
  <c r="O46" i="4"/>
  <c r="O46" i="1"/>
  <c r="S43" i="1" l="1"/>
  <c r="O35" i="1" l="1"/>
  <c r="O50" i="1"/>
  <c r="P47" i="1" l="1"/>
  <c r="P48" i="1"/>
  <c r="S46" i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50" i="2"/>
  <c r="O50" i="3"/>
  <c r="P48" i="3" s="1"/>
  <c r="O50" i="7"/>
  <c r="P48" i="7" s="1"/>
  <c r="O50" i="6"/>
  <c r="P48" i="6" s="1"/>
  <c r="O50" i="8"/>
  <c r="O50" i="5"/>
  <c r="O50" i="9"/>
  <c r="O50" i="4"/>
  <c r="P48" i="4" s="1"/>
  <c r="O43" i="3"/>
  <c r="O5" i="8"/>
  <c r="O5" i="3"/>
  <c r="S19" i="1"/>
  <c r="O44" i="7"/>
  <c r="O4" i="6"/>
  <c r="O4" i="8"/>
  <c r="O44" i="5"/>
  <c r="P48" i="9" l="1"/>
  <c r="P47" i="9"/>
  <c r="P47" i="5"/>
  <c r="P47" i="8"/>
  <c r="P48" i="8"/>
  <c r="P46" i="2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P33" i="2" s="1"/>
  <c r="O33" i="3"/>
  <c r="O33" i="7"/>
  <c r="O33" i="1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<sst xmlns="http://schemas.openxmlformats.org/spreadsheetml/2006/main" count="1029" uniqueCount="124">
  <si>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</si>
  <si>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</si>
  <si>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</si>
  <si>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</si>
  <si>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</si>
  <si>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</si>
  <si>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</si>
  <si>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</si>
  <si>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</si>
  <si>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</si>
  <si>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</si>
  <si>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</si>
  <si>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</si>
  <si>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</si>
  <si>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</si>
  <si>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</si>
  <si>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</si>
  <si>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</si>
  <si>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</si>
  <si>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</si>
  <si>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</si>
  <si>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</si>
  <si>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</si>
  <si>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</si>
  <si>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</si>
  <si>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</si>
  <si>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</si>
  <si>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</si>
  <si>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</si>
  <si>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</si>
  <si>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</si>
  <si>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</si>
  <si>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</si>
  <si>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</si>
  <si>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</si>
  <si>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</si>
  <si>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</si>
  <si>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</si>
  <si>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</si>
  <si>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</si>
  <si>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</si>
  <si>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</si>
  <si>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</si>
  <si>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</si>
  <si>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</si>
  <si>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</si>
  <si>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</si>
  <si>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</si>
  <si>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</si>
  <si>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</si>
  <si>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</si>
  <si>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</si>
  <si>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</si>
  <si>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</si>
  <si>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</si>
  <si>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</si>
  <si>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</si>
  <si>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</si>
  <si>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</si>
  <si>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</si>
  <si>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</si>
  <si>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</si>
  <si>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</si>
  <si>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</si>
  <si>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</si>
  <si>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</si>
  <si>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</si>
  <si>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</si>
  <si>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</si>
  <si>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</si>
  <si>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</si>
  <si>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</si>
  <si>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</si>
  <si>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</si>
  <si>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</si>
  <si>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</si>
  <si>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</si>
  <si>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</si>
  <si>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</si>
  <si>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</si>
  <si>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</si>
  <si>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</si>
  <si>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</si>
  <si>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</si>
  <si>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</si>
  <si>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</si>
  <si>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</si>
  <si>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</si>
  <si>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</si>
  <si>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</si>
  <si>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</si>
  <si>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</si>
  <si>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</si>
  <si>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</si>
  <si>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</si>
  <si>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</si>
  <si>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</si>
  <si>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</si>
  <si>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</si>
  <si>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</si>
  <si>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</si>
  <si>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</si>
  <si>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</si>
  <si>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</si>
  <si>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</si>
  <si>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</si>
  <si>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</si>
  <si>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</si>
  <si>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</si>
  <si>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</si>
  <si>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</si>
  <si>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</si>
  <si>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</si>
  <si>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</si>
  <si>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</si>
  <si>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</si>
  <si>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</si>
  <si>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</si>
  <si>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</si>
  <si>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</si>
  <si>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</si>
  <si>
    <t>(2026)</t>
  </si>
  <si>
    <t>1月～2月</t>
    <phoneticPr fontId="2"/>
  </si>
  <si>
    <t>(2023)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</si>
</sst>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0" fontId="4" fillId="0" borderId="39" xfId="0" applyFont="1" applyBorder="1"/>
    <xf numFmtId="178" fontId="5" fillId="0" borderId="42" xfId="0" applyNumberFormat="1" applyFont="1" applyBorder="1" applyAlignment="1" applyProtection="1">
      <alignment vertical="center"/>
      <protection locked="0"/>
    </xf>
    <xf numFmtId="178" fontId="5" fillId="0" borderId="43" xfId="0" applyNumberFormat="1" applyFont="1" applyBorder="1" applyAlignment="1" applyProtection="1">
      <alignment vertical="center"/>
      <protection locked="0"/>
    </xf>
    <xf numFmtId="178" fontId="5" fillId="3" borderId="44" xfId="0" applyNumberFormat="1" applyFont="1" applyFill="1" applyBorder="1" applyAlignment="1" applyProtection="1">
      <alignment vertical="center"/>
      <protection locked="0"/>
    </xf>
    <xf numFmtId="178" fontId="3" fillId="0" borderId="45" xfId="0" applyNumberFormat="1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178" fontId="3" fillId="3" borderId="47" xfId="0" applyNumberFormat="1" applyFont="1" applyFill="1" applyBorder="1" applyAlignment="1">
      <alignment vertical="center"/>
    </xf>
    <xf numFmtId="178" fontId="3" fillId="0" borderId="48" xfId="0" applyNumberFormat="1" applyFont="1" applyBorder="1" applyAlignment="1">
      <alignment vertical="center"/>
    </xf>
    <xf numFmtId="178" fontId="5" fillId="3" borderId="49" xfId="0" applyNumberFormat="1" applyFont="1" applyFill="1" applyBorder="1" applyAlignment="1">
      <alignment vertical="center"/>
    </xf>
    <xf numFmtId="178" fontId="5" fillId="0" borderId="50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1" xfId="0" applyNumberFormat="1" applyFont="1" applyBorder="1" applyAlignment="1">
      <alignment vertical="center"/>
    </xf>
    <xf numFmtId="178" fontId="5" fillId="0" borderId="52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48" xfId="0" applyNumberFormat="1" applyFont="1" applyBorder="1" applyAlignment="1" applyProtection="1">
      <alignment vertical="center"/>
      <protection locked="0"/>
    </xf>
    <xf numFmtId="0" fontId="3" fillId="0" borderId="46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4" xfId="0" applyNumberFormat="1" applyFont="1" applyFill="1" applyBorder="1" applyAlignment="1" applyProtection="1">
      <alignment vertical="center"/>
      <protection locked="0"/>
    </xf>
    <xf numFmtId="178" fontId="5" fillId="3" borderId="55" xfId="0" applyNumberFormat="1" applyFont="1" applyFill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56" fontId="3" fillId="0" borderId="45" xfId="0" applyNumberFormat="1" applyFont="1" applyBorder="1" applyAlignment="1" applyProtection="1">
      <alignment horizontal="right" vertical="center"/>
      <protection locked="0"/>
    </xf>
    <xf numFmtId="0" fontId="3" fillId="0" borderId="45" xfId="0" applyFont="1" applyBorder="1" applyAlignment="1" applyProtection="1">
      <alignment horizontal="right" vertical="center"/>
      <protection locked="0"/>
    </xf>
    <xf numFmtId="176" fontId="3" fillId="0" borderId="45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/>
    <xf numFmtId="178" fontId="5" fillId="0" borderId="56" xfId="0" applyNumberFormat="1" applyFont="1" applyBorder="1" applyAlignment="1" applyProtection="1">
      <alignment vertical="center"/>
      <protection locked="0"/>
    </xf>
    <xf numFmtId="178" fontId="5" fillId="0" borderId="59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0" xfId="0" applyNumberFormat="1" applyFont="1" applyBorder="1" applyAlignment="1">
      <alignment vertical="center"/>
    </xf>
    <xf numFmtId="178" fontId="5" fillId="3" borderId="61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2" xfId="0" applyNumberFormat="1" applyFont="1" applyFill="1" applyBorder="1" applyAlignment="1" applyProtection="1">
      <alignment vertical="center"/>
      <protection locked="0"/>
    </xf>
    <xf numFmtId="178" fontId="3" fillId="3" borderId="63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48" xfId="0" applyNumberFormat="1" applyFont="1" applyBorder="1" applyAlignment="1">
      <alignment vertical="center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49" fontId="5" fillId="0" borderId="64" xfId="0" applyNumberFormat="1" applyFont="1" applyBorder="1" applyAlignment="1">
      <alignment horizontal="distributed" vertical="center"/>
    </xf>
    <xf numFmtId="49" fontId="5" fillId="0" borderId="65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66" xfId="0" applyNumberFormat="1" applyFont="1" applyBorder="1" applyAlignment="1">
      <alignment horizontal="center" vertical="center"/>
    </xf>
    <xf numFmtId="178" fontId="5" fillId="0" borderId="67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0" fontId="3" fillId="0" borderId="48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68" xfId="0" applyNumberFormat="1" applyFont="1" applyBorder="1" applyAlignment="1" applyProtection="1">
      <alignment vertical="center"/>
      <protection locked="0"/>
    </xf>
    <xf numFmtId="178" fontId="5" fillId="0" borderId="69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7" xfId="0" applyNumberFormat="1" applyFont="1" applyFill="1" applyBorder="1" applyAlignment="1">
      <alignment horizontal="center" vertical="center"/>
    </xf>
    <xf numFmtId="49" fontId="5" fillId="3" borderId="58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0" xfId="0" applyNumberFormat="1" applyFont="1" applyFill="1" applyBorder="1" applyAlignment="1">
      <alignment horizontal="center" vertical="center"/>
    </xf>
    <xf numFmtId="49" fontId="5" fillId="3" borderId="53" xfId="0" applyNumberFormat="1" applyFont="1" applyFill="1" applyBorder="1" applyAlignment="1">
      <alignment horizontal="center" vertical="center"/>
    </xf>
    <xf numFmtId="49" fontId="5" fillId="3" borderId="41" xfId="0" applyNumberFormat="1" applyFont="1" applyFill="1" applyBorder="1" applyAlignment="1">
      <alignment horizontal="center" vertical="center"/>
    </xf>
    <xf numFmtId="178" fontId="3" fillId="0" borderId="29" xfId="0" applyNumberFormat="1" applyFont="1" applyBorder="1" applyAlignment="1">
      <alignment vertical="center"/>
    </xf>
    <xf numFmtId="177" fontId="3" fillId="0" borderId="31" xfId="0" applyNumberFormat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7"/>
  <sheetViews>
    <sheetView showGridLines="0" view="pageBreakPreview" zoomScaleNormal="70" zoomScaleSheetLayoutView="100" workbookViewId="0">
      <pane ySplit="3" topLeftCell="A24" activePane="bottomLeft" state="frozen"/>
      <selection activeCell="W49" sqref="W49"/>
      <selection pane="bottomLeft" activeCell="W42" sqref="W42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25" t="s">
        <v>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 t="shared" ref="R4:R50" si="0">SUM(C4:D4)</f>
        <v>130.5</v>
      </c>
      <c r="S4" s="65">
        <f>R4/R50*100</f>
        <v>88.71515975526853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1">SUM(C5:N5)</f>
        <v>2320</v>
      </c>
      <c r="R5" s="62">
        <f t="shared" si="0"/>
        <v>159</v>
      </c>
      <c r="S5" s="65">
        <f>R5/R50*100</f>
        <v>108.08973487423521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1"/>
        <v>1875.5</v>
      </c>
      <c r="R6" s="62">
        <f t="shared" si="0"/>
        <v>110.5</v>
      </c>
      <c r="S6" s="65">
        <f>R6/R50*100</f>
        <v>75.118966689326996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 t="shared" si="0"/>
        <v>106.5</v>
      </c>
      <c r="S7" s="65">
        <f>R7/R50*100</f>
        <v>72.399728076138686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1"/>
        <v>2326</v>
      </c>
      <c r="R8" s="62">
        <f t="shared" si="0"/>
        <v>144</v>
      </c>
      <c r="S8" s="65">
        <f>R8/R50*100</f>
        <v>97.892590074779065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1"/>
        <v>1686</v>
      </c>
      <c r="R9" s="62">
        <f t="shared" si="0"/>
        <v>102.5</v>
      </c>
      <c r="S9" s="65">
        <f>R9/R50*100</f>
        <v>69.680489462950376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 t="shared" si="0"/>
        <v>125</v>
      </c>
      <c r="S10" s="65">
        <f>R10/R50*100</f>
        <v>84.976206662134601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1"/>
        <v>1814</v>
      </c>
      <c r="R11" s="62">
        <f t="shared" si="0"/>
        <v>115</v>
      </c>
      <c r="S11" s="65">
        <f>R11/R50*100</f>
        <v>78.178110129163841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 t="shared" si="0"/>
        <v>331.5</v>
      </c>
      <c r="S12" s="65">
        <f>R12/R50*100</f>
        <v>225.35690006798097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1"/>
        <v>1811</v>
      </c>
      <c r="R13" s="62">
        <f t="shared" si="0"/>
        <v>256</v>
      </c>
      <c r="S13" s="65">
        <f>R13/R50*100</f>
        <v>174.03127124405165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1"/>
        <v>2068</v>
      </c>
      <c r="R14" s="62">
        <f t="shared" si="0"/>
        <v>133</v>
      </c>
      <c r="S14" s="65">
        <f>R14/R50*100</f>
        <v>90.41468388851122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1"/>
        <v>1900.5</v>
      </c>
      <c r="P15" s="8"/>
      <c r="R15" s="62">
        <f t="shared" si="0"/>
        <v>144.5</v>
      </c>
      <c r="S15" s="65">
        <f>R15/R50*100</f>
        <v>98.2324949014276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1"/>
        <v>2842</v>
      </c>
      <c r="R16" s="62">
        <f t="shared" si="0"/>
        <v>147</v>
      </c>
      <c r="S16" s="65">
        <f>R16/R50*100</f>
        <v>99.93201903467029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1"/>
        <v>922</v>
      </c>
      <c r="R17" s="62">
        <f t="shared" si="0"/>
        <v>132</v>
      </c>
      <c r="S17" s="65">
        <f>R17/R50*100</f>
        <v>89.73487423521415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1"/>
        <v>1544.5</v>
      </c>
      <c r="P18" s="12">
        <f t="shared" ref="P18:P49" si="2">ROUND(O18/$O$50,3)</f>
        <v>0.81499999999999995</v>
      </c>
      <c r="Q18" s="13"/>
      <c r="R18" s="62">
        <f t="shared" si="0"/>
        <v>99</v>
      </c>
      <c r="S18" s="65">
        <f>R18/R50*100</f>
        <v>67.301155676410602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1"/>
        <v>1263</v>
      </c>
      <c r="P19" s="12">
        <f t="shared" si="2"/>
        <v>0.66700000000000004</v>
      </c>
      <c r="R19" s="62">
        <f t="shared" si="0"/>
        <v>80.5</v>
      </c>
      <c r="S19" s="65">
        <f>R19/R50*100</f>
        <v>54.724677090414687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1"/>
        <v>2109</v>
      </c>
      <c r="P20" s="12">
        <f t="shared" si="2"/>
        <v>1.113</v>
      </c>
      <c r="R20" s="62">
        <f t="shared" si="0"/>
        <v>67.5</v>
      </c>
      <c r="S20" s="65">
        <f>R20/R50*100</f>
        <v>45.887151597552688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1"/>
        <v>2020</v>
      </c>
      <c r="P21" s="12">
        <f t="shared" si="2"/>
        <v>1.0660000000000001</v>
      </c>
      <c r="R21" s="62">
        <f t="shared" si="0"/>
        <v>227</v>
      </c>
      <c r="S21" s="65">
        <f>R21/R50*100</f>
        <v>154.31679129843644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1"/>
        <v>2329</v>
      </c>
      <c r="P22" s="12">
        <f t="shared" si="2"/>
        <v>1.2290000000000001</v>
      </c>
      <c r="R22" s="62">
        <f t="shared" si="0"/>
        <v>90.5</v>
      </c>
      <c r="S22" s="65">
        <f>R22/R50*100</f>
        <v>61.522773623385454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1"/>
        <v>1560.5</v>
      </c>
      <c r="P23" s="12">
        <f t="shared" si="2"/>
        <v>0.82399999999999995</v>
      </c>
      <c r="R23" s="62">
        <f t="shared" si="0"/>
        <v>133</v>
      </c>
      <c r="S23" s="65">
        <f>R23/R50*100</f>
        <v>90.41468388851122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1"/>
        <v>1558.5</v>
      </c>
      <c r="P24" s="12">
        <f t="shared" si="2"/>
        <v>0.82299999999999995</v>
      </c>
      <c r="R24" s="62">
        <f t="shared" si="0"/>
        <v>190</v>
      </c>
      <c r="S24" s="65">
        <f>R24/R50*100</f>
        <v>129.16383412644461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1"/>
        <v>1614</v>
      </c>
      <c r="P25" s="12">
        <f t="shared" si="2"/>
        <v>0.85199999999999998</v>
      </c>
      <c r="R25" s="62">
        <f t="shared" si="0"/>
        <v>127.5</v>
      </c>
      <c r="S25" s="65">
        <f>R25/R50*100</f>
        <v>86.675730795377291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1"/>
        <v>1678</v>
      </c>
      <c r="P26" s="12">
        <f t="shared" si="2"/>
        <v>0.88600000000000001</v>
      </c>
      <c r="R26" s="62">
        <f t="shared" si="0"/>
        <v>117.5</v>
      </c>
      <c r="S26" s="65">
        <f>R26/R50*100</f>
        <v>79.877634262406531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1"/>
        <v>1618</v>
      </c>
      <c r="P27" s="12">
        <f t="shared" si="2"/>
        <v>0.85399999999999998</v>
      </c>
      <c r="R27" s="62">
        <f t="shared" si="0"/>
        <v>121.5</v>
      </c>
      <c r="S27" s="65">
        <f>R27/R50*100</f>
        <v>82.59687287559484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1"/>
        <v>1373</v>
      </c>
      <c r="P28" s="12">
        <f t="shared" si="2"/>
        <v>0.72499999999999998</v>
      </c>
      <c r="R28" s="62">
        <f t="shared" si="0"/>
        <v>177</v>
      </c>
      <c r="S28" s="65">
        <f>R28/R50*100</f>
        <v>120.3263086335826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1"/>
        <v>2535</v>
      </c>
      <c r="P29" s="12">
        <f t="shared" si="2"/>
        <v>1.3380000000000001</v>
      </c>
      <c r="R29" s="62">
        <f t="shared" si="0"/>
        <v>186.5</v>
      </c>
      <c r="S29" s="65">
        <f>R29/R50*100</f>
        <v>126.78450033990482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1"/>
        <v>1464</v>
      </c>
      <c r="P30" s="12">
        <f t="shared" si="2"/>
        <v>0.77300000000000002</v>
      </c>
      <c r="R30" s="62">
        <f t="shared" si="0"/>
        <v>136.5</v>
      </c>
      <c r="S30" s="65">
        <f>R30/R50*100</f>
        <v>92.794017675050995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1"/>
        <v>1840</v>
      </c>
      <c r="P31" s="12">
        <f t="shared" si="2"/>
        <v>0.97099999999999997</v>
      </c>
      <c r="R31" s="62">
        <f t="shared" si="0"/>
        <v>205</v>
      </c>
      <c r="S31" s="65">
        <f>R31/R50*100</f>
        <v>139.36097892590075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1"/>
        <v>1801</v>
      </c>
      <c r="P32" s="12">
        <f t="shared" si="2"/>
        <v>0.95099999999999996</v>
      </c>
      <c r="R32" s="62">
        <f t="shared" si="0"/>
        <v>212.5</v>
      </c>
      <c r="S32" s="65">
        <f>R32/R50*100</f>
        <v>144.45955132562881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1"/>
        <v>1897.5</v>
      </c>
      <c r="P33" s="12">
        <f t="shared" si="2"/>
        <v>1.0009999999999999</v>
      </c>
      <c r="R33" s="62">
        <f t="shared" si="0"/>
        <v>180.5</v>
      </c>
      <c r="S33" s="65">
        <f>R33/R50*100</f>
        <v>122.70564242012236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1"/>
        <v>2169</v>
      </c>
      <c r="P34" s="12">
        <f t="shared" si="2"/>
        <v>1.145</v>
      </c>
      <c r="R34" s="62">
        <f t="shared" si="0"/>
        <v>44</v>
      </c>
      <c r="S34" s="65">
        <f>R34/R50*100</f>
        <v>29.911624745071379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2"/>
        <v>1.127</v>
      </c>
      <c r="R35" s="62">
        <f t="shared" si="0"/>
        <v>160</v>
      </c>
      <c r="S35" s="65">
        <f>R35/R50*100</f>
        <v>108.76954452753229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1"/>
        <v>1683.5</v>
      </c>
      <c r="P36" s="12">
        <f t="shared" si="2"/>
        <v>0.88900000000000001</v>
      </c>
      <c r="R36" s="62">
        <f t="shared" si="0"/>
        <v>186</v>
      </c>
      <c r="S36" s="65">
        <f>R36/R50*100</f>
        <v>126.44459551325629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1"/>
        <v>2133.5</v>
      </c>
      <c r="P37" s="12">
        <f t="shared" si="2"/>
        <v>1.1259999999999999</v>
      </c>
      <c r="R37" s="62">
        <f t="shared" si="0"/>
        <v>136</v>
      </c>
      <c r="S37" s="65">
        <f>R37/R50*100</f>
        <v>92.454112848402445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87">
        <f t="shared" si="1"/>
        <v>2392</v>
      </c>
      <c r="P38" s="12">
        <f t="shared" si="2"/>
        <v>1.262</v>
      </c>
      <c r="R38" s="62">
        <f t="shared" si="0"/>
        <v>159</v>
      </c>
      <c r="S38" s="65">
        <f>R38/R50*100</f>
        <v>108.08973487423521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87">
        <f t="shared" si="1"/>
        <v>2293</v>
      </c>
      <c r="P39" s="12">
        <f t="shared" si="2"/>
        <v>1.21</v>
      </c>
      <c r="R39" s="62">
        <f t="shared" si="0"/>
        <v>173.5</v>
      </c>
      <c r="S39" s="65">
        <f>R39/R50*100</f>
        <v>117.94697484704284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87">
        <f t="shared" si="1"/>
        <v>1778.5</v>
      </c>
      <c r="P40" s="12">
        <f t="shared" si="2"/>
        <v>0.93899999999999995</v>
      </c>
      <c r="R40" s="62">
        <f t="shared" si="0"/>
        <v>155.5</v>
      </c>
      <c r="S40" s="65">
        <f>R40/R50*100</f>
        <v>105.71040108769544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87">
        <f t="shared" ref="O41:O45" si="3">SUM(C41:N41)</f>
        <v>1821</v>
      </c>
      <c r="P41" s="12">
        <f t="shared" si="2"/>
        <v>0.96099999999999997</v>
      </c>
      <c r="R41" s="62">
        <f t="shared" si="0"/>
        <v>159</v>
      </c>
      <c r="S41" s="68">
        <f>R41/R50*100</f>
        <v>108.08973487423521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88">
        <f t="shared" si="3"/>
        <v>1788</v>
      </c>
      <c r="P42" s="12">
        <f t="shared" si="2"/>
        <v>0.94399999999999995</v>
      </c>
      <c r="Q42" s="89"/>
      <c r="R42" s="62">
        <f t="shared" si="0"/>
        <v>113.5</v>
      </c>
      <c r="S42" s="65">
        <f>R42/R50*100</f>
        <v>77.158395649218221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88">
        <f t="shared" si="3"/>
        <v>2709.5</v>
      </c>
      <c r="P43" s="12">
        <f t="shared" si="2"/>
        <v>1.43</v>
      </c>
      <c r="R43" s="62">
        <f t="shared" si="0"/>
        <v>219.5</v>
      </c>
      <c r="S43" s="65">
        <f>R43/R50*100</f>
        <v>149.21821889870836</v>
      </c>
    </row>
    <row r="44" spans="1:21" ht="18" customHeight="1" x14ac:dyDescent="0.15">
      <c r="A44" s="55" t="s">
        <v>109</v>
      </c>
      <c r="B44" s="56" t="s">
        <v>110</v>
      </c>
      <c r="C44" s="83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88">
        <f t="shared" si="3"/>
        <v>2203.5</v>
      </c>
      <c r="P44" s="12">
        <f t="shared" si="2"/>
        <v>1.163</v>
      </c>
      <c r="Q44" s="89"/>
      <c r="R44" s="62">
        <f t="shared" si="0"/>
        <v>90</v>
      </c>
      <c r="S44" s="68">
        <f>R44/R50*100</f>
        <v>61.182868796736912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3"/>
        <v>1742.5</v>
      </c>
      <c r="P45" s="12">
        <f t="shared" si="2"/>
        <v>0.92</v>
      </c>
      <c r="R45" s="62">
        <f t="shared" si="0"/>
        <v>101</v>
      </c>
      <c r="S45" s="65">
        <f>R45/R50*100</f>
        <v>68.660774983004757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12">
        <f t="shared" si="2"/>
        <v>1.127</v>
      </c>
      <c r="Q46" s="74"/>
      <c r="R46" s="62">
        <f t="shared" si="0"/>
        <v>233.5</v>
      </c>
      <c r="S46" s="65">
        <f>R46/R50*100</f>
        <v>158.73555404486743</v>
      </c>
      <c r="T46" s="85"/>
      <c r="U46" s="85"/>
    </row>
    <row r="47" spans="1:21" ht="18" customHeight="1" x14ac:dyDescent="0.15">
      <c r="A47" s="53" t="s">
        <v>116</v>
      </c>
      <c r="B47" s="54" t="s">
        <v>117</v>
      </c>
      <c r="C47" s="14">
        <v>41</v>
      </c>
      <c r="D47" s="15">
        <v>161.5</v>
      </c>
      <c r="E47" s="15">
        <v>364.5</v>
      </c>
      <c r="F47" s="15">
        <v>187.5</v>
      </c>
      <c r="G47" s="15">
        <v>205.5</v>
      </c>
      <c r="H47" s="15">
        <v>393</v>
      </c>
      <c r="I47" s="15">
        <v>301</v>
      </c>
      <c r="J47" s="15">
        <v>121.5</v>
      </c>
      <c r="K47" s="15">
        <v>69.5</v>
      </c>
      <c r="L47" s="15">
        <v>103</v>
      </c>
      <c r="M47" s="15">
        <v>168.5</v>
      </c>
      <c r="N47" s="15">
        <v>20</v>
      </c>
      <c r="O47" s="11">
        <f>SUM(C47:N47)</f>
        <v>2136.5</v>
      </c>
      <c r="P47" s="84">
        <f t="shared" si="2"/>
        <v>1.1279999999999999</v>
      </c>
      <c r="Q47" s="74"/>
      <c r="R47" s="110">
        <f t="shared" si="0"/>
        <v>202.5</v>
      </c>
      <c r="S47" s="114">
        <f>R47/R50*100</f>
        <v>137.66145479265805</v>
      </c>
      <c r="T47" s="101"/>
      <c r="U47" s="101"/>
    </row>
    <row r="48" spans="1:21" ht="18" customHeight="1" thickBot="1" x14ac:dyDescent="0.2">
      <c r="A48" s="57" t="s">
        <v>119</v>
      </c>
      <c r="B48" s="58" t="s">
        <v>118</v>
      </c>
      <c r="C48" s="20">
        <v>46.5</v>
      </c>
      <c r="D48" s="21">
        <v>62</v>
      </c>
      <c r="E48" s="21">
        <v>108.5</v>
      </c>
      <c r="F48" s="21">
        <v>96.5</v>
      </c>
      <c r="G48" s="21">
        <v>237</v>
      </c>
      <c r="H48" s="21">
        <v>470.5</v>
      </c>
      <c r="I48" s="21">
        <v>123.5</v>
      </c>
      <c r="J48" s="21">
        <v>458.5</v>
      </c>
      <c r="K48" s="21">
        <v>194.5</v>
      </c>
      <c r="L48" s="21">
        <v>61</v>
      </c>
      <c r="M48" s="21">
        <v>45</v>
      </c>
      <c r="N48" s="21">
        <v>71.5</v>
      </c>
      <c r="O48" s="30">
        <f>SUM(C48:N48)</f>
        <v>1975</v>
      </c>
      <c r="P48" s="67">
        <f t="shared" si="2"/>
        <v>1.042</v>
      </c>
      <c r="R48" s="113">
        <f t="shared" si="0"/>
        <v>108.5</v>
      </c>
      <c r="S48" s="68">
        <f>R48/R50*100</f>
        <v>73.759347382732841</v>
      </c>
      <c r="T48" s="101"/>
      <c r="U48" s="101"/>
    </row>
    <row r="49" spans="1:22" ht="18" customHeight="1" thickBot="1" x14ac:dyDescent="0.2">
      <c r="A49" s="115" t="s">
        <v>120</v>
      </c>
      <c r="B49" s="116" t="s">
        <v>121</v>
      </c>
      <c r="C49" s="103">
        <v>22</v>
      </c>
      <c r="D49" s="102">
        <v>121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>SUM(C49:N49)</f>
        <v>143</v>
      </c>
      <c r="P49" s="90">
        <f t="shared" si="2"/>
        <v>7.4999999999999997E-2</v>
      </c>
      <c r="R49" s="81">
        <f t="shared" si="0"/>
        <v>143</v>
      </c>
      <c r="S49" s="111">
        <f>R49/R50*100</f>
        <v>97.212780421481995</v>
      </c>
      <c r="T49" s="101"/>
      <c r="U49" s="101"/>
    </row>
    <row r="50" spans="1:22" s="31" customFormat="1" ht="18" customHeight="1" x14ac:dyDescent="0.15">
      <c r="A50" s="127" t="s">
        <v>12</v>
      </c>
      <c r="B50" s="128"/>
      <c r="C50" s="93">
        <v>63.1</v>
      </c>
      <c r="D50" s="94">
        <v>84</v>
      </c>
      <c r="E50" s="94">
        <v>123.2</v>
      </c>
      <c r="F50" s="94">
        <v>153</v>
      </c>
      <c r="G50" s="94">
        <v>160.69999999999999</v>
      </c>
      <c r="H50" s="94">
        <v>335.9</v>
      </c>
      <c r="I50" s="94">
        <v>292.7</v>
      </c>
      <c r="J50" s="94">
        <v>217.9</v>
      </c>
      <c r="K50" s="94">
        <v>186.6</v>
      </c>
      <c r="L50" s="94">
        <v>102.1</v>
      </c>
      <c r="M50" s="94">
        <v>100.7</v>
      </c>
      <c r="N50" s="94">
        <v>74.8</v>
      </c>
      <c r="O50" s="73">
        <f>SUM(C50:N50)</f>
        <v>1894.6999999999998</v>
      </c>
      <c r="P50" s="61"/>
      <c r="Q50" s="2"/>
      <c r="R50" s="80">
        <f t="shared" si="0"/>
        <v>147.1</v>
      </c>
      <c r="S50" s="79"/>
      <c r="T50" s="1"/>
      <c r="U50" s="1"/>
      <c r="V50" s="1"/>
    </row>
    <row r="51" spans="1:22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  <c r="Q51" s="40"/>
    </row>
    <row r="52" spans="1:22" ht="18" customHeight="1" x14ac:dyDescent="0.15">
      <c r="A52" s="43" t="s">
        <v>111</v>
      </c>
      <c r="B52" s="43"/>
      <c r="L52" s="42"/>
      <c r="M52" s="36"/>
      <c r="N52" s="49"/>
      <c r="O52" s="126" t="s">
        <v>23</v>
      </c>
      <c r="P52" s="126"/>
      <c r="Q52" s="126"/>
      <c r="R52" s="126"/>
      <c r="S52" s="126"/>
    </row>
    <row r="53" spans="1:22" ht="18" customHeight="1" x14ac:dyDescent="0.15">
      <c r="F53" s="44"/>
    </row>
    <row r="54" spans="1:22" ht="18" customHeight="1" x14ac:dyDescent="0.15">
      <c r="F54" s="44"/>
      <c r="R54" s="44"/>
    </row>
    <row r="55" spans="1:22" ht="18" customHeight="1" x14ac:dyDescent="0.15">
      <c r="F55" s="44"/>
    </row>
    <row r="56" spans="1:22" ht="18" customHeight="1" x14ac:dyDescent="0.15">
      <c r="F56" s="44"/>
    </row>
    <row r="57" spans="1:22" ht="18" customHeight="1" x14ac:dyDescent="0.15">
      <c r="F57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7"/>
  <sheetViews>
    <sheetView showGridLines="0" view="pageBreakPreview" zoomScaleNormal="70" zoomScaleSheetLayoutView="100" workbookViewId="0">
      <pane ySplit="3" topLeftCell="A29" activePane="bottomLeft" state="frozen"/>
      <selection activeCell="C55" sqref="C55"/>
      <selection pane="bottomLeft" activeCell="X48" sqref="X48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25" t="s">
        <v>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 t="shared" ref="R4:R50" si="0">SUM(C4:D4)</f>
        <v>157</v>
      </c>
      <c r="S4" s="65">
        <f>R4/R50*100</f>
        <v>108.65051903114187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1">SUM(C5:N5)</f>
        <v>1987.5</v>
      </c>
      <c r="P5" s="2"/>
      <c r="R5" s="62">
        <f t="shared" si="0"/>
        <v>159</v>
      </c>
      <c r="S5" s="65">
        <f>R5/R50*100</f>
        <v>110.03460207612457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1"/>
        <v>2328</v>
      </c>
      <c r="P6" s="2"/>
      <c r="R6" s="62">
        <f t="shared" si="0"/>
        <v>130.5</v>
      </c>
      <c r="S6" s="65">
        <f>R6/R50*100</f>
        <v>90.311418685121097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 t="shared" si="0"/>
        <v>91</v>
      </c>
      <c r="S7" s="65">
        <f>R7/R50*100</f>
        <v>62.975778546712803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1"/>
        <v>2392</v>
      </c>
      <c r="P8" s="2"/>
      <c r="R8" s="62">
        <f t="shared" si="0"/>
        <v>171</v>
      </c>
      <c r="S8" s="65">
        <f>R8/R50*100</f>
        <v>118.33910034602076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1"/>
        <v>2277</v>
      </c>
      <c r="P9" s="2"/>
      <c r="R9" s="62">
        <f t="shared" si="0"/>
        <v>111.5</v>
      </c>
      <c r="S9" s="65">
        <f>R9/R50*100</f>
        <v>77.162629757785467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 t="shared" si="0"/>
        <v>136</v>
      </c>
      <c r="S10" s="65">
        <f>R10/R50*100</f>
        <v>94.117647058823522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1"/>
        <v>1570.5</v>
      </c>
      <c r="P11" s="2"/>
      <c r="R11" s="62">
        <f t="shared" si="0"/>
        <v>86</v>
      </c>
      <c r="S11" s="65">
        <f>R11/R50*100</f>
        <v>59.515570934256054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1"/>
        <v>2214</v>
      </c>
      <c r="P12" s="2"/>
      <c r="R12" s="62">
        <f t="shared" si="0"/>
        <v>381</v>
      </c>
      <c r="S12" s="65">
        <f>R12/R50*100</f>
        <v>263.66782006920414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1"/>
        <v>2248.5</v>
      </c>
      <c r="P13" s="2"/>
      <c r="R13" s="62">
        <f t="shared" si="0"/>
        <v>304</v>
      </c>
      <c r="S13" s="65">
        <f>R13/R50*100</f>
        <v>210.38062283737023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1"/>
        <v>2427.5</v>
      </c>
      <c r="P14" s="2"/>
      <c r="R14" s="62">
        <f t="shared" si="0"/>
        <v>209</v>
      </c>
      <c r="S14" s="65">
        <f>R14/R50*100</f>
        <v>144.63667820069205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1"/>
        <v>1672.5</v>
      </c>
      <c r="P15" s="8"/>
      <c r="R15" s="62">
        <f t="shared" si="0"/>
        <v>181</v>
      </c>
      <c r="S15" s="65">
        <f>R15/R50*100</f>
        <v>125.25951557093427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1"/>
        <v>2600.5</v>
      </c>
      <c r="P16" s="2"/>
      <c r="R16" s="62">
        <f t="shared" si="0"/>
        <v>107</v>
      </c>
      <c r="S16" s="65">
        <f>R16/R50*100</f>
        <v>74.048442906574394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 t="shared" si="0"/>
        <v>136.5</v>
      </c>
      <c r="S17" s="65">
        <f>R17/R50*100</f>
        <v>94.463667820069205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1"/>
        <v>1808.5</v>
      </c>
      <c r="P18" s="12">
        <f t="shared" ref="P18:P49" si="2">ROUND(O18/$O$50,3)</f>
        <v>0.90900000000000003</v>
      </c>
      <c r="R18" s="62">
        <f t="shared" si="0"/>
        <v>76</v>
      </c>
      <c r="S18" s="65">
        <f>R18/R50*100</f>
        <v>52.595155709342556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1"/>
        <v>1482.5</v>
      </c>
      <c r="P19" s="12">
        <f t="shared" si="2"/>
        <v>0.745</v>
      </c>
      <c r="R19" s="62">
        <f t="shared" si="0"/>
        <v>81</v>
      </c>
      <c r="S19" s="65">
        <f>R19/R50*100</f>
        <v>56.055363321799312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1"/>
        <v>2512.5</v>
      </c>
      <c r="P20" s="12">
        <f t="shared" si="2"/>
        <v>1.2629999999999999</v>
      </c>
      <c r="R20" s="62">
        <f t="shared" si="0"/>
        <v>71</v>
      </c>
      <c r="S20" s="65">
        <f>R20/R50*100</f>
        <v>49.134948096885807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1"/>
        <v>2036</v>
      </c>
      <c r="P21" s="12">
        <f t="shared" si="2"/>
        <v>1.024</v>
      </c>
      <c r="R21" s="62">
        <f t="shared" si="0"/>
        <v>246</v>
      </c>
      <c r="S21" s="65">
        <f>R21/R50*100</f>
        <v>170.24221453287197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1"/>
        <v>2291.5</v>
      </c>
      <c r="P22" s="12">
        <f t="shared" si="2"/>
        <v>1.1519999999999999</v>
      </c>
      <c r="R22" s="62">
        <f t="shared" si="0"/>
        <v>94</v>
      </c>
      <c r="S22" s="65">
        <f>R22/R50*100</f>
        <v>65.051903114186842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1"/>
        <v>1648</v>
      </c>
      <c r="P23" s="12">
        <f t="shared" si="2"/>
        <v>0.82899999999999996</v>
      </c>
      <c r="R23" s="62">
        <f t="shared" si="0"/>
        <v>153.5</v>
      </c>
      <c r="S23" s="65">
        <f>R23/R50*100</f>
        <v>106.22837370242215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1"/>
        <v>2100</v>
      </c>
      <c r="P24" s="12">
        <f t="shared" si="2"/>
        <v>1.056</v>
      </c>
      <c r="R24" s="62">
        <f t="shared" si="0"/>
        <v>196</v>
      </c>
      <c r="S24" s="65">
        <f>R24/R50*100</f>
        <v>135.64013840830449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1"/>
        <v>1680</v>
      </c>
      <c r="P25" s="12">
        <f t="shared" si="2"/>
        <v>0.84499999999999997</v>
      </c>
      <c r="R25" s="62">
        <f t="shared" si="0"/>
        <v>111.5</v>
      </c>
      <c r="S25" s="65">
        <f>R25/R50*100</f>
        <v>77.162629757785467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2"/>
        <v>1.024</v>
      </c>
      <c r="R26" s="62">
        <f t="shared" si="0"/>
        <v>176</v>
      </c>
      <c r="S26" s="65">
        <f>R26/R50*100</f>
        <v>121.79930795847751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1"/>
        <v>2048.5</v>
      </c>
      <c r="P27" s="12">
        <f t="shared" si="2"/>
        <v>1.03</v>
      </c>
      <c r="R27" s="62">
        <f t="shared" si="0"/>
        <v>187.5</v>
      </c>
      <c r="S27" s="65">
        <f>R27/R50*100</f>
        <v>129.75778546712803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130.5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1264</v>
      </c>
      <c r="P28" s="12">
        <f t="shared" si="2"/>
        <v>0.63500000000000001</v>
      </c>
      <c r="R28" s="62">
        <f t="shared" si="0"/>
        <v>115</v>
      </c>
      <c r="S28" s="65">
        <f>R28/R50*100</f>
        <v>79.584775086505189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1"/>
        <v>2206.5</v>
      </c>
      <c r="P29" s="12">
        <f t="shared" si="2"/>
        <v>1.109</v>
      </c>
      <c r="R29" s="62">
        <f t="shared" si="0"/>
        <v>128.5</v>
      </c>
      <c r="S29" s="65">
        <f>R29/R50*100</f>
        <v>88.927335640138409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1"/>
        <v>1502</v>
      </c>
      <c r="P30" s="12">
        <f t="shared" si="2"/>
        <v>0.755</v>
      </c>
      <c r="R30" s="62">
        <f t="shared" si="0"/>
        <v>79.5</v>
      </c>
      <c r="S30" s="65">
        <f>R30/R50*100</f>
        <v>55.017301038062286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1"/>
        <v>1706</v>
      </c>
      <c r="P31" s="12">
        <f t="shared" si="2"/>
        <v>0.85799999999999998</v>
      </c>
      <c r="Q31" s="2"/>
      <c r="R31" s="62">
        <f t="shared" si="0"/>
        <v>115.5</v>
      </c>
      <c r="S31" s="65">
        <f>R31/R50*100</f>
        <v>79.930795847750872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3">SUM(C32:N32)</f>
        <v>2092.5</v>
      </c>
      <c r="P32" s="12">
        <f t="shared" si="2"/>
        <v>1.052</v>
      </c>
      <c r="Q32" s="2"/>
      <c r="R32" s="62">
        <f t="shared" si="0"/>
        <v>217.5</v>
      </c>
      <c r="S32" s="65">
        <f>R32/R50*100</f>
        <v>150.51903114186851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3"/>
        <v>1973.5</v>
      </c>
      <c r="P33" s="12">
        <f t="shared" si="2"/>
        <v>0.99199999999999999</v>
      </c>
      <c r="Q33" s="2"/>
      <c r="R33" s="62">
        <f t="shared" si="0"/>
        <v>164</v>
      </c>
      <c r="S33" s="65">
        <f>R33/R50*100</f>
        <v>113.49480968858133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3"/>
        <v>1993.5</v>
      </c>
      <c r="P34" s="12">
        <f t="shared" si="2"/>
        <v>1.002</v>
      </c>
      <c r="Q34" s="2"/>
      <c r="R34" s="62">
        <f t="shared" si="0"/>
        <v>76.5</v>
      </c>
      <c r="S34" s="65">
        <f>R34/R50*100</f>
        <v>52.941176470588239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69</v>
      </c>
      <c r="M35" s="17">
        <v>188.5</v>
      </c>
      <c r="N35" s="17">
        <v>131</v>
      </c>
      <c r="O35" s="19">
        <f t="shared" si="3"/>
        <v>2104.5</v>
      </c>
      <c r="P35" s="12">
        <f t="shared" si="2"/>
        <v>1.0580000000000001</v>
      </c>
      <c r="Q35" s="2"/>
      <c r="R35" s="62">
        <f t="shared" si="0"/>
        <v>136</v>
      </c>
      <c r="S35" s="65">
        <f>R35/R50*100</f>
        <v>94.117647058823522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2"/>
        <v>1.016</v>
      </c>
      <c r="Q36" s="2"/>
      <c r="R36" s="62">
        <f t="shared" si="0"/>
        <v>226</v>
      </c>
      <c r="S36" s="65">
        <f>R36/R50*100</f>
        <v>156.40138408304497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3"/>
        <v>2222.5</v>
      </c>
      <c r="P37" s="12">
        <f t="shared" si="2"/>
        <v>1.117</v>
      </c>
      <c r="Q37" s="2"/>
      <c r="R37" s="62">
        <f t="shared" si="0"/>
        <v>153.5</v>
      </c>
      <c r="S37" s="65">
        <f>R37/R50*100</f>
        <v>106.22837370242215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3"/>
        <v>2142.5</v>
      </c>
      <c r="P38" s="12">
        <f t="shared" si="2"/>
        <v>1.077</v>
      </c>
      <c r="Q38" s="2"/>
      <c r="R38" s="62">
        <f t="shared" si="0"/>
        <v>131</v>
      </c>
      <c r="S38" s="65">
        <f>R38/R50*100</f>
        <v>90.65743944636678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4">SUM(C39:N39)</f>
        <v>2765.5</v>
      </c>
      <c r="P39" s="12">
        <f t="shared" si="2"/>
        <v>1.39</v>
      </c>
      <c r="Q39" s="2"/>
      <c r="R39" s="62">
        <f t="shared" si="0"/>
        <v>161</v>
      </c>
      <c r="S39" s="65">
        <f>R39/R50*100</f>
        <v>111.41868512110726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4"/>
        <v>1607.5</v>
      </c>
      <c r="P40" s="12">
        <f t="shared" si="2"/>
        <v>0.80800000000000005</v>
      </c>
      <c r="Q40" s="2"/>
      <c r="R40" s="62">
        <f t="shared" si="0"/>
        <v>118.5</v>
      </c>
      <c r="S40" s="65">
        <f>R40/R50*100</f>
        <v>82.006920415224911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4"/>
        <v>1988</v>
      </c>
      <c r="P41" s="12">
        <f t="shared" si="2"/>
        <v>0.999</v>
      </c>
      <c r="Q41" s="2"/>
      <c r="R41" s="62">
        <f t="shared" si="0"/>
        <v>131</v>
      </c>
      <c r="S41" s="68">
        <f>R41/R50*100</f>
        <v>90.65743944636678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4"/>
        <v>1853</v>
      </c>
      <c r="P42" s="12">
        <f t="shared" si="2"/>
        <v>0.93200000000000005</v>
      </c>
      <c r="Q42" s="89"/>
      <c r="R42" s="62">
        <f t="shared" si="0"/>
        <v>97.5</v>
      </c>
      <c r="S42" s="65">
        <f>R42/R50*100</f>
        <v>67.474048442906579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2"/>
        <v>1.409</v>
      </c>
      <c r="Q43" s="2"/>
      <c r="R43" s="62">
        <f t="shared" si="0"/>
        <v>257</v>
      </c>
      <c r="S43" s="65">
        <f>R43/R50*100</f>
        <v>177.85467128027682</v>
      </c>
    </row>
    <row r="44" spans="1:19" ht="18" customHeight="1" x14ac:dyDescent="0.15">
      <c r="A44" s="55" t="s">
        <v>109</v>
      </c>
      <c r="B44" s="56" t="s">
        <v>110</v>
      </c>
      <c r="C44" s="86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4"/>
        <v>2223</v>
      </c>
      <c r="P44" s="12">
        <f t="shared" si="2"/>
        <v>1.1180000000000001</v>
      </c>
      <c r="Q44" s="89"/>
      <c r="R44" s="62">
        <f t="shared" si="0"/>
        <v>140.5</v>
      </c>
      <c r="S44" s="68">
        <f>R44/R50*100</f>
        <v>97.231833910034609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4"/>
        <v>1581</v>
      </c>
      <c r="P45" s="12">
        <f t="shared" si="2"/>
        <v>0.79500000000000004</v>
      </c>
      <c r="Q45" s="2"/>
      <c r="R45" s="62">
        <f t="shared" si="0"/>
        <v>70</v>
      </c>
      <c r="S45" s="65">
        <f>R45/R50*100</f>
        <v>48.442906574394463</v>
      </c>
    </row>
    <row r="46" spans="1:19" ht="18" customHeight="1" x14ac:dyDescent="0.15">
      <c r="A46" s="53" t="s">
        <v>114</v>
      </c>
      <c r="B46" s="54" t="s">
        <v>115</v>
      </c>
      <c r="C46" s="112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12">
        <f t="shared" si="2"/>
        <v>0.93100000000000005</v>
      </c>
      <c r="Q46" s="2"/>
      <c r="R46" s="62">
        <f t="shared" si="0"/>
        <v>200.5</v>
      </c>
      <c r="S46" s="65">
        <f>R46/R50*100</f>
        <v>138.75432525951555</v>
      </c>
    </row>
    <row r="47" spans="1:19" ht="18" customHeight="1" x14ac:dyDescent="0.15">
      <c r="A47" s="53" t="s">
        <v>116</v>
      </c>
      <c r="B47" s="54" t="s">
        <v>117</v>
      </c>
      <c r="C47" s="14">
        <v>66.5</v>
      </c>
      <c r="D47" s="15">
        <v>190</v>
      </c>
      <c r="E47" s="15">
        <v>188.5</v>
      </c>
      <c r="F47" s="15">
        <v>273</v>
      </c>
      <c r="G47" s="15">
        <v>250.5</v>
      </c>
      <c r="H47" s="15">
        <v>371.5</v>
      </c>
      <c r="I47" s="15">
        <v>366</v>
      </c>
      <c r="J47" s="15">
        <v>152</v>
      </c>
      <c r="K47" s="15">
        <v>66.5</v>
      </c>
      <c r="L47" s="15">
        <v>189.5</v>
      </c>
      <c r="M47" s="15">
        <v>308</v>
      </c>
      <c r="N47" s="15">
        <v>20.5</v>
      </c>
      <c r="O47" s="11">
        <f>SUM(C47:N47)</f>
        <v>2442.5</v>
      </c>
      <c r="P47" s="84">
        <f t="shared" si="2"/>
        <v>1.228</v>
      </c>
      <c r="Q47" s="74"/>
      <c r="R47" s="110">
        <f t="shared" si="0"/>
        <v>256.5</v>
      </c>
      <c r="S47" s="114">
        <f>R47/R50*100</f>
        <v>177.50865051903116</v>
      </c>
    </row>
    <row r="48" spans="1:19" ht="18" customHeight="1" thickBot="1" x14ac:dyDescent="0.2">
      <c r="A48" s="57" t="s">
        <v>119</v>
      </c>
      <c r="B48" s="58" t="s">
        <v>118</v>
      </c>
      <c r="C48" s="20">
        <v>41.5</v>
      </c>
      <c r="D48" s="21">
        <v>60</v>
      </c>
      <c r="E48" s="21">
        <v>167</v>
      </c>
      <c r="F48" s="21">
        <v>63</v>
      </c>
      <c r="G48" s="21">
        <v>322.5</v>
      </c>
      <c r="H48" s="21">
        <v>435.5</v>
      </c>
      <c r="I48" s="21">
        <v>164</v>
      </c>
      <c r="J48" s="21">
        <v>190</v>
      </c>
      <c r="K48" s="21">
        <v>336.5</v>
      </c>
      <c r="L48" s="21">
        <v>55.5</v>
      </c>
      <c r="M48" s="21">
        <v>59</v>
      </c>
      <c r="N48" s="21">
        <v>100.5</v>
      </c>
      <c r="O48" s="30">
        <f>SUM(C48:N48)</f>
        <v>1995</v>
      </c>
      <c r="P48" s="67">
        <f t="shared" si="2"/>
        <v>1.0029999999999999</v>
      </c>
      <c r="Q48" s="2"/>
      <c r="R48" s="113">
        <f t="shared" si="0"/>
        <v>101.5</v>
      </c>
      <c r="S48" s="68">
        <f>R48/R50*100</f>
        <v>70.242214532871969</v>
      </c>
    </row>
    <row r="49" spans="1:19" ht="18" customHeight="1" thickBot="1" x14ac:dyDescent="0.2">
      <c r="A49" s="115" t="s">
        <v>120</v>
      </c>
      <c r="B49" s="116" t="s">
        <v>121</v>
      </c>
      <c r="C49" s="103">
        <v>15.5</v>
      </c>
      <c r="D49" s="102">
        <v>154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>SUM(C49:N49)</f>
        <v>169.5</v>
      </c>
      <c r="P49" s="90">
        <f t="shared" si="2"/>
        <v>8.5000000000000006E-2</v>
      </c>
      <c r="Q49" s="2"/>
      <c r="R49" s="81">
        <f t="shared" si="0"/>
        <v>169.5</v>
      </c>
      <c r="S49" s="111">
        <f>R49/R50*100</f>
        <v>117.30103806228374</v>
      </c>
    </row>
    <row r="50" spans="1:19" s="31" customFormat="1" ht="18" customHeight="1" x14ac:dyDescent="0.15">
      <c r="A50" s="127" t="s">
        <v>12</v>
      </c>
      <c r="B50" s="128"/>
      <c r="C50" s="93">
        <v>63.4</v>
      </c>
      <c r="D50" s="94">
        <v>81.099999999999994</v>
      </c>
      <c r="E50" s="94">
        <v>120.7</v>
      </c>
      <c r="F50" s="94">
        <v>152.9</v>
      </c>
      <c r="G50" s="77">
        <v>171.1</v>
      </c>
      <c r="H50" s="94">
        <v>328.9</v>
      </c>
      <c r="I50" s="94">
        <v>342.2</v>
      </c>
      <c r="J50" s="94">
        <v>255.4</v>
      </c>
      <c r="K50" s="94">
        <v>195.6</v>
      </c>
      <c r="L50" s="94">
        <v>98.6</v>
      </c>
      <c r="M50" s="94">
        <v>101.6</v>
      </c>
      <c r="N50" s="94">
        <v>77.5</v>
      </c>
      <c r="O50" s="82">
        <f>SUM(C50:N50)</f>
        <v>1988.9999999999998</v>
      </c>
      <c r="P50" s="91"/>
      <c r="Q50" s="1"/>
      <c r="R50" s="80">
        <f t="shared" si="0"/>
        <v>144.5</v>
      </c>
      <c r="S50" s="7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6"/>
      <c r="L51" s="37"/>
      <c r="M51" s="36"/>
      <c r="N51" s="37"/>
      <c r="O51" s="38"/>
    </row>
    <row r="52" spans="1:19" ht="18" customHeight="1" x14ac:dyDescent="0.15">
      <c r="A52" s="39" t="s">
        <v>111</v>
      </c>
      <c r="B52" s="43"/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36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8"/>
      <c r="G54" s="47"/>
      <c r="H54" s="47"/>
      <c r="I54" s="47"/>
      <c r="J54" s="47"/>
      <c r="K54" s="47"/>
      <c r="L54" s="47"/>
      <c r="M54" s="47"/>
      <c r="N54" s="47"/>
      <c r="O54" s="47"/>
      <c r="R54" s="44"/>
    </row>
    <row r="55" spans="1:19" ht="18" customHeight="1" x14ac:dyDescent="0.15">
      <c r="F55" s="44"/>
    </row>
    <row r="56" spans="1:19" ht="18" customHeight="1" x14ac:dyDescent="0.15">
      <c r="F56" s="44"/>
    </row>
    <row r="57" spans="1:19" ht="18" customHeight="1" x14ac:dyDescent="0.15">
      <c r="F57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4"/>
  <sheetViews>
    <sheetView showGridLines="0" view="pageBreakPreview" zoomScaleNormal="100" zoomScaleSheetLayoutView="100" workbookViewId="0">
      <pane ySplit="3" topLeftCell="A28" activePane="bottomLeft" state="frozen"/>
      <selection activeCell="C55" sqref="C55"/>
      <selection pane="bottomLeft" activeCell="W43" sqref="W4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 t="shared" ref="R4:R50" si="0">SUM(C4:D4)</f>
        <v>173</v>
      </c>
      <c r="S4" s="65">
        <f>R4/R50*100</f>
        <v>104.78497880072682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1">SUM(C5:N5)</f>
        <v>2348</v>
      </c>
      <c r="P5" s="2"/>
      <c r="R5" s="62">
        <f t="shared" si="0"/>
        <v>183</v>
      </c>
      <c r="S5" s="65">
        <f>R5/R50*100</f>
        <v>110.84191399152029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1"/>
        <v>2504</v>
      </c>
      <c r="P6" s="2"/>
      <c r="R6" s="62">
        <f t="shared" si="0"/>
        <v>144</v>
      </c>
      <c r="S6" s="65">
        <f>R6/R50*100</f>
        <v>87.219866747425783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 t="shared" si="0"/>
        <v>126</v>
      </c>
      <c r="S7" s="65">
        <f>R7/R50*100</f>
        <v>76.317383403997567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1"/>
        <v>2947</v>
      </c>
      <c r="P8" s="2"/>
      <c r="R8" s="62">
        <f t="shared" si="0"/>
        <v>170</v>
      </c>
      <c r="S8" s="65">
        <f>R8/R50*100</f>
        <v>102.96789824348878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1"/>
        <v>2170</v>
      </c>
      <c r="P9" s="2"/>
      <c r="R9" s="62">
        <f t="shared" si="0"/>
        <v>123</v>
      </c>
      <c r="S9" s="65">
        <f>R9/R50*100</f>
        <v>74.500302846759524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 t="shared" si="0"/>
        <v>153</v>
      </c>
      <c r="S10" s="65">
        <f>R10/R50*100</f>
        <v>92.671108419139898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1"/>
        <v>2409</v>
      </c>
      <c r="P11" s="2"/>
      <c r="R11" s="62">
        <f t="shared" si="0"/>
        <v>91</v>
      </c>
      <c r="S11" s="65">
        <f>R11/R50*100</f>
        <v>55.11811023622046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 t="shared" si="0"/>
        <v>456</v>
      </c>
      <c r="S12" s="65">
        <f>R12/R50*100</f>
        <v>276.19624470018164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1"/>
        <v>2124</v>
      </c>
      <c r="P13" s="2"/>
      <c r="R13" s="62">
        <f t="shared" si="0"/>
        <v>310</v>
      </c>
      <c r="S13" s="65">
        <f>R13/R50*100</f>
        <v>187.76499091459721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1"/>
        <v>2161</v>
      </c>
      <c r="P14" s="2"/>
      <c r="R14" s="62">
        <f t="shared" si="0"/>
        <v>171</v>
      </c>
      <c r="S14" s="65">
        <f>R14/R50*100</f>
        <v>103.57359176256813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1"/>
        <v>2015</v>
      </c>
      <c r="P15" s="8"/>
      <c r="R15" s="62">
        <f t="shared" si="0"/>
        <v>132</v>
      </c>
      <c r="S15" s="65">
        <f>R15/R50*100</f>
        <v>79.951544518473639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1"/>
        <v>2301</v>
      </c>
      <c r="P16" s="2"/>
      <c r="R16" s="62">
        <f t="shared" si="0"/>
        <v>148</v>
      </c>
      <c r="S16" s="65">
        <f>R16/R50*100</f>
        <v>89.642640823743164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 t="shared" si="0"/>
        <v>163</v>
      </c>
      <c r="S17" s="65">
        <f>R17/R50*100</f>
        <v>98.728043609933351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1"/>
        <v>1954</v>
      </c>
      <c r="P18" s="12">
        <f t="shared" ref="P18:P49" si="2">ROUND(O18/$O$50,3)</f>
        <v>0.90400000000000003</v>
      </c>
      <c r="R18" s="62">
        <f t="shared" si="0"/>
        <v>112</v>
      </c>
      <c r="S18" s="65">
        <f>R18/R50*100</f>
        <v>67.837674136886733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1"/>
        <v>1593</v>
      </c>
      <c r="P19" s="12">
        <f t="shared" si="2"/>
        <v>0.73699999999999999</v>
      </c>
      <c r="R19" s="62">
        <f t="shared" si="0"/>
        <v>129</v>
      </c>
      <c r="S19" s="65">
        <f>R19/R50*100</f>
        <v>78.134463961235596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1"/>
        <v>2792</v>
      </c>
      <c r="P20" s="12">
        <f t="shared" si="2"/>
        <v>1.292</v>
      </c>
      <c r="R20" s="62">
        <f t="shared" si="0"/>
        <v>39</v>
      </c>
      <c r="S20" s="65">
        <f>R20/R50*100</f>
        <v>23.622047244094485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1"/>
        <v>2316</v>
      </c>
      <c r="P21" s="12">
        <f t="shared" si="2"/>
        <v>1.0720000000000001</v>
      </c>
      <c r="R21" s="62">
        <f t="shared" si="0"/>
        <v>267</v>
      </c>
      <c r="S21" s="65">
        <f>R21/R50*100</f>
        <v>161.72016959418531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1"/>
        <v>3168</v>
      </c>
      <c r="P22" s="12">
        <f t="shared" si="2"/>
        <v>1.466</v>
      </c>
      <c r="R22" s="62">
        <f t="shared" si="0"/>
        <v>89</v>
      </c>
      <c r="S22" s="65">
        <f>R22/R50*100</f>
        <v>53.906723198061769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1"/>
        <v>1916</v>
      </c>
      <c r="P23" s="12">
        <f t="shared" si="2"/>
        <v>0.88700000000000001</v>
      </c>
      <c r="R23" s="62">
        <f t="shared" si="0"/>
        <v>129</v>
      </c>
      <c r="S23" s="65">
        <f>R23/R50*100</f>
        <v>78.134463961235596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1"/>
        <v>1980</v>
      </c>
      <c r="P24" s="12">
        <f t="shared" si="2"/>
        <v>0.91600000000000004</v>
      </c>
      <c r="R24" s="62">
        <f t="shared" si="0"/>
        <v>201</v>
      </c>
      <c r="S24" s="65">
        <f>R24/R50*100</f>
        <v>121.7443973349485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1"/>
        <v>1778</v>
      </c>
      <c r="P25" s="12">
        <f t="shared" si="2"/>
        <v>0.82299999999999995</v>
      </c>
      <c r="R25" s="62">
        <f t="shared" si="0"/>
        <v>114</v>
      </c>
      <c r="S25" s="65">
        <f>R25/R50*100</f>
        <v>69.049061175045409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2"/>
        <v>0.95599999999999996</v>
      </c>
      <c r="R26" s="62">
        <f t="shared" si="0"/>
        <v>184</v>
      </c>
      <c r="S26" s="65">
        <f>R26/R50*100</f>
        <v>111.44760751059961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1"/>
        <v>1969</v>
      </c>
      <c r="P27" s="12">
        <f t="shared" si="2"/>
        <v>0.91100000000000003</v>
      </c>
      <c r="R27" s="62">
        <f t="shared" si="0"/>
        <v>131</v>
      </c>
      <c r="S27" s="65">
        <f>R27/R50*100</f>
        <v>79.345850999394301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200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1"/>
        <v>1600</v>
      </c>
      <c r="P28" s="12">
        <f t="shared" si="2"/>
        <v>0.74</v>
      </c>
      <c r="R28" s="62">
        <f t="shared" si="0"/>
        <v>153</v>
      </c>
      <c r="S28" s="65">
        <f>R28/R50*100</f>
        <v>92.671108419139898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1"/>
        <v>2617</v>
      </c>
      <c r="P29" s="12">
        <f t="shared" si="2"/>
        <v>1.2110000000000001</v>
      </c>
      <c r="R29" s="62">
        <f t="shared" si="0"/>
        <v>171</v>
      </c>
      <c r="S29" s="65">
        <f>R29/R50*100</f>
        <v>103.57359176256813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1"/>
        <v>1645</v>
      </c>
      <c r="P30" s="12">
        <f t="shared" si="2"/>
        <v>0.76100000000000001</v>
      </c>
      <c r="R30" s="62">
        <f t="shared" si="0"/>
        <v>129</v>
      </c>
      <c r="S30" s="65">
        <f>R30/R50*100</f>
        <v>78.134463961235596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1"/>
        <v>2058.5</v>
      </c>
      <c r="P31" s="12">
        <f t="shared" si="2"/>
        <v>0.95199999999999996</v>
      </c>
      <c r="Q31" s="2"/>
      <c r="R31" s="62">
        <f t="shared" si="0"/>
        <v>184</v>
      </c>
      <c r="S31" s="65">
        <f>R31/R50*100</f>
        <v>111.44760751059961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3">SUM(C32:N32)</f>
        <v>2230.5</v>
      </c>
      <c r="P32" s="12">
        <f t="shared" si="2"/>
        <v>1.032</v>
      </c>
      <c r="Q32" s="2"/>
      <c r="R32" s="62">
        <f t="shared" si="0"/>
        <v>281</v>
      </c>
      <c r="S32" s="65">
        <f>R32/R50*100</f>
        <v>170.19987886129616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3"/>
        <v>2243.5</v>
      </c>
      <c r="P33" s="12">
        <f t="shared" si="2"/>
        <v>1.038</v>
      </c>
      <c r="Q33" s="2"/>
      <c r="R33" s="62">
        <f t="shared" si="0"/>
        <v>216</v>
      </c>
      <c r="S33" s="65">
        <f>R33/R50*100</f>
        <v>130.8298001211387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3"/>
        <v>2405</v>
      </c>
      <c r="P34" s="12">
        <f t="shared" si="2"/>
        <v>1.113</v>
      </c>
      <c r="Q34" s="2"/>
      <c r="R34" s="62">
        <f t="shared" si="0"/>
        <v>42.5</v>
      </c>
      <c r="S34" s="65">
        <f>R34/R50*100</f>
        <v>25.741974560872194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169.5</v>
      </c>
      <c r="M35" s="17">
        <v>182</v>
      </c>
      <c r="N35" s="17">
        <v>141</v>
      </c>
      <c r="O35" s="19">
        <f t="shared" si="3"/>
        <v>2467</v>
      </c>
      <c r="P35" s="12">
        <f t="shared" si="2"/>
        <v>1.141</v>
      </c>
      <c r="Q35" s="2"/>
      <c r="R35" s="62">
        <f t="shared" si="0"/>
        <v>170</v>
      </c>
      <c r="S35" s="65">
        <f>R35/R50*100</f>
        <v>102.96789824348878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2"/>
        <v>0.89</v>
      </c>
      <c r="Q36" s="2"/>
      <c r="R36" s="62">
        <f t="shared" si="0"/>
        <v>229.5</v>
      </c>
      <c r="S36" s="65">
        <f>R36/R50*100</f>
        <v>139.00666262870985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3"/>
        <v>2263.5</v>
      </c>
      <c r="P37" s="12">
        <f t="shared" si="2"/>
        <v>1.0469999999999999</v>
      </c>
      <c r="Q37" s="2"/>
      <c r="R37" s="62">
        <f t="shared" si="0"/>
        <v>174</v>
      </c>
      <c r="S37" s="65">
        <f>R37/R50*100</f>
        <v>105.39067231980617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3"/>
        <v>2421</v>
      </c>
      <c r="P38" s="12">
        <f t="shared" si="2"/>
        <v>1.1200000000000001</v>
      </c>
      <c r="Q38" s="2"/>
      <c r="R38" s="62">
        <f t="shared" si="0"/>
        <v>154</v>
      </c>
      <c r="S38" s="65">
        <f>R38/R50*100</f>
        <v>93.276801938219251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106.5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4">SUM(C39:N39)</f>
        <v>2481</v>
      </c>
      <c r="P39" s="12">
        <f t="shared" si="2"/>
        <v>1.1479999999999999</v>
      </c>
      <c r="Q39" s="2"/>
      <c r="R39" s="62">
        <f t="shared" si="0"/>
        <v>201</v>
      </c>
      <c r="S39" s="65">
        <f>R39/R50*100</f>
        <v>121.7443973349485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4"/>
        <v>1893</v>
      </c>
      <c r="P40" s="12">
        <f t="shared" si="2"/>
        <v>0.876</v>
      </c>
      <c r="Q40" s="2"/>
      <c r="R40" s="62">
        <f t="shared" si="0"/>
        <v>148</v>
      </c>
      <c r="S40" s="65">
        <f>R40/R50*100</f>
        <v>89.642640823743164</v>
      </c>
      <c r="V40" s="121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4"/>
        <v>2100</v>
      </c>
      <c r="P41" s="12">
        <f t="shared" si="2"/>
        <v>0.97199999999999998</v>
      </c>
      <c r="Q41" s="2"/>
      <c r="R41" s="62">
        <f t="shared" si="0"/>
        <v>164.5</v>
      </c>
      <c r="S41" s="68">
        <f>R41/R50*100</f>
        <v>99.63658388855238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2"/>
        <v>0.89300000000000002</v>
      </c>
      <c r="Q42" s="89"/>
      <c r="R42" s="62">
        <f t="shared" si="0"/>
        <v>138</v>
      </c>
      <c r="S42" s="65">
        <f>R42/R50*100</f>
        <v>83.585705632949711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5">SUM(C43:N43)</f>
        <v>3100</v>
      </c>
      <c r="P43" s="12">
        <f t="shared" si="2"/>
        <v>1.4339999999999999</v>
      </c>
      <c r="Q43" s="2"/>
      <c r="R43" s="62">
        <f t="shared" si="0"/>
        <v>262.5</v>
      </c>
      <c r="S43" s="65">
        <f>R43/R50*100</f>
        <v>158.99454875832825</v>
      </c>
    </row>
    <row r="44" spans="1:22" ht="18" customHeight="1" x14ac:dyDescent="0.15">
      <c r="A44" s="55" t="s">
        <v>109</v>
      </c>
      <c r="B44" s="56" t="s">
        <v>110</v>
      </c>
      <c r="C44" s="86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5"/>
        <v>2701.5</v>
      </c>
      <c r="P44" s="12">
        <f t="shared" si="2"/>
        <v>1.25</v>
      </c>
      <c r="Q44" s="89"/>
      <c r="R44" s="62">
        <f t="shared" si="0"/>
        <v>99</v>
      </c>
      <c r="S44" s="68">
        <f>R44/R50*100</f>
        <v>59.963658388855237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5"/>
        <v>1525</v>
      </c>
      <c r="P45" s="12">
        <f t="shared" si="2"/>
        <v>0.70599999999999996</v>
      </c>
      <c r="Q45" s="2"/>
      <c r="R45" s="62">
        <f t="shared" si="0"/>
        <v>106</v>
      </c>
      <c r="S45" s="65">
        <f>R45/R50*100</f>
        <v>64.203513022410647</v>
      </c>
    </row>
    <row r="46" spans="1:22" ht="18" customHeight="1" x14ac:dyDescent="0.15">
      <c r="A46" s="55" t="s">
        <v>114</v>
      </c>
      <c r="B46" s="56" t="s">
        <v>123</v>
      </c>
      <c r="C46" s="16">
        <v>119</v>
      </c>
      <c r="D46" s="17">
        <v>78</v>
      </c>
      <c r="E46" s="17">
        <v>159.5</v>
      </c>
      <c r="F46" s="17">
        <v>248</v>
      </c>
      <c r="G46" s="18">
        <v>324</v>
      </c>
      <c r="H46" s="18">
        <v>370.5</v>
      </c>
      <c r="I46" s="17">
        <v>293</v>
      </c>
      <c r="J46" s="17">
        <v>305.5</v>
      </c>
      <c r="K46" s="17">
        <v>228.5</v>
      </c>
      <c r="L46" s="17">
        <v>67</v>
      </c>
      <c r="M46" s="17">
        <v>58.5</v>
      </c>
      <c r="N46" s="17">
        <v>50.5</v>
      </c>
      <c r="O46" s="19">
        <f>SUM(C46:N46)</f>
        <v>2302</v>
      </c>
      <c r="P46" s="12">
        <f t="shared" si="2"/>
        <v>1.0649999999999999</v>
      </c>
      <c r="Q46" s="2"/>
      <c r="R46" s="62">
        <f t="shared" si="0"/>
        <v>197</v>
      </c>
      <c r="S46" s="122">
        <f>R46/R50*100</f>
        <v>119.32162325863112</v>
      </c>
    </row>
    <row r="47" spans="1:22" ht="18" customHeight="1" x14ac:dyDescent="0.15">
      <c r="A47" s="53" t="s">
        <v>116</v>
      </c>
      <c r="B47" s="54" t="s">
        <v>117</v>
      </c>
      <c r="C47" s="14">
        <v>33.5</v>
      </c>
      <c r="D47" s="15">
        <v>164</v>
      </c>
      <c r="E47" s="15">
        <v>257.5</v>
      </c>
      <c r="F47" s="15">
        <v>199</v>
      </c>
      <c r="G47" s="15">
        <v>255</v>
      </c>
      <c r="H47" s="15">
        <v>439</v>
      </c>
      <c r="I47" s="15">
        <v>372</v>
      </c>
      <c r="J47" s="15">
        <v>125.5</v>
      </c>
      <c r="K47" s="15">
        <v>110.5</v>
      </c>
      <c r="L47" s="15">
        <v>131.5</v>
      </c>
      <c r="M47" s="15">
        <v>174.5</v>
      </c>
      <c r="N47" s="15">
        <v>12</v>
      </c>
      <c r="O47" s="11">
        <f>SUM(C47:N47)</f>
        <v>2274</v>
      </c>
      <c r="P47" s="84">
        <f t="shared" si="2"/>
        <v>1.052</v>
      </c>
      <c r="Q47" s="74"/>
      <c r="R47" s="110">
        <f t="shared" si="0"/>
        <v>197.5</v>
      </c>
      <c r="S47" s="114">
        <f>R47/R50*100</f>
        <v>119.62447001817078</v>
      </c>
    </row>
    <row r="48" spans="1:22" ht="18" customHeight="1" thickBot="1" x14ac:dyDescent="0.2">
      <c r="A48" s="57" t="s">
        <v>119</v>
      </c>
      <c r="B48" s="58" t="s">
        <v>118</v>
      </c>
      <c r="C48" s="20">
        <v>36</v>
      </c>
      <c r="D48" s="21">
        <v>68</v>
      </c>
      <c r="E48" s="21">
        <v>114</v>
      </c>
      <c r="F48" s="21">
        <v>113</v>
      </c>
      <c r="G48" s="21">
        <v>312.5</v>
      </c>
      <c r="H48" s="21">
        <v>447</v>
      </c>
      <c r="I48" s="21">
        <v>77</v>
      </c>
      <c r="J48" s="21">
        <v>553</v>
      </c>
      <c r="K48" s="21">
        <v>185</v>
      </c>
      <c r="L48" s="21">
        <v>36</v>
      </c>
      <c r="M48" s="21">
        <v>37.5</v>
      </c>
      <c r="N48" s="21">
        <v>55</v>
      </c>
      <c r="O48" s="30">
        <f>SUM(C48:N48)</f>
        <v>2034</v>
      </c>
      <c r="P48" s="67">
        <f t="shared" si="2"/>
        <v>0.94099999999999995</v>
      </c>
      <c r="Q48" s="2"/>
      <c r="R48" s="113">
        <f t="shared" si="0"/>
        <v>104</v>
      </c>
      <c r="S48" s="68">
        <f>R48/R50*100</f>
        <v>62.992125984251956</v>
      </c>
    </row>
    <row r="49" spans="1:19" ht="18" customHeight="1" thickBot="1" x14ac:dyDescent="0.2">
      <c r="A49" s="115" t="s">
        <v>120</v>
      </c>
      <c r="B49" s="116" t="s">
        <v>121</v>
      </c>
      <c r="C49" s="103">
        <v>22</v>
      </c>
      <c r="D49" s="102">
        <v>143.5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>SUM(C49:N49)</f>
        <v>165.5</v>
      </c>
      <c r="P49" s="90">
        <f t="shared" si="2"/>
        <v>7.6999999999999999E-2</v>
      </c>
      <c r="Q49" s="2"/>
      <c r="R49" s="81">
        <f t="shared" si="0"/>
        <v>165.5</v>
      </c>
      <c r="S49" s="111">
        <f>R49/R50*100</f>
        <v>100.24227740763172</v>
      </c>
    </row>
    <row r="50" spans="1:19" s="31" customFormat="1" ht="18" customHeight="1" x14ac:dyDescent="0.15">
      <c r="A50" s="127" t="s">
        <v>12</v>
      </c>
      <c r="B50" s="128"/>
      <c r="C50" s="93">
        <v>67.2</v>
      </c>
      <c r="D50" s="94">
        <v>97.9</v>
      </c>
      <c r="E50" s="94">
        <v>140.4</v>
      </c>
      <c r="F50" s="94">
        <v>183.3</v>
      </c>
      <c r="G50" s="77">
        <v>189.5</v>
      </c>
      <c r="H50" s="94">
        <v>374.6</v>
      </c>
      <c r="I50" s="94">
        <v>380.1</v>
      </c>
      <c r="J50" s="94">
        <v>251.1</v>
      </c>
      <c r="K50" s="94">
        <v>189.5</v>
      </c>
      <c r="L50" s="94">
        <v>103.1</v>
      </c>
      <c r="M50" s="94">
        <v>105.5</v>
      </c>
      <c r="N50" s="94">
        <v>79</v>
      </c>
      <c r="O50" s="82">
        <f>SUM(C50:N50)</f>
        <v>2161.1999999999998</v>
      </c>
      <c r="P50" s="1"/>
      <c r="Q50" s="1"/>
      <c r="R50" s="80">
        <f t="shared" si="0"/>
        <v>165.10000000000002</v>
      </c>
      <c r="S50" s="7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4"/>
  <sheetViews>
    <sheetView showGridLines="0" view="pageBreakPreview" zoomScaleNormal="100" zoomScaleSheetLayoutView="100" workbookViewId="0">
      <pane ySplit="3" topLeftCell="A28" activePane="bottomLeft" state="frozen"/>
      <selection activeCell="C55" sqref="C55"/>
      <selection pane="bottomLeft" activeCell="X50" sqref="X50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31" t="s">
        <v>19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 t="shared" ref="R4:R50" si="0">SUM(C4:D4)</f>
        <v>140</v>
      </c>
      <c r="S4" s="65">
        <f>R4/R50*100</f>
        <v>103.85756676557862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1">SUM(C5:N5)</f>
        <v>1807</v>
      </c>
      <c r="P5" s="2"/>
      <c r="R5" s="62">
        <f t="shared" si="0"/>
        <v>147</v>
      </c>
      <c r="S5" s="65">
        <f>R5/R50*100</f>
        <v>109.05044510385756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1"/>
        <v>1754</v>
      </c>
      <c r="P6" s="2"/>
      <c r="R6" s="62">
        <f t="shared" si="0"/>
        <v>121</v>
      </c>
      <c r="S6" s="65">
        <f>R6/R50*100</f>
        <v>89.762611275964389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 t="shared" si="0"/>
        <v>118</v>
      </c>
      <c r="S7" s="65">
        <f>R7/R50*100</f>
        <v>87.537091988130555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1"/>
        <v>2281</v>
      </c>
      <c r="P8" s="2"/>
      <c r="R8" s="62">
        <f t="shared" si="0"/>
        <v>171</v>
      </c>
      <c r="S8" s="65">
        <f>R8/R50*100</f>
        <v>126.85459940652819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1"/>
        <v>1716</v>
      </c>
      <c r="P9" s="2"/>
      <c r="R9" s="62">
        <f t="shared" si="0"/>
        <v>82</v>
      </c>
      <c r="S9" s="65">
        <f>R9/R50*100</f>
        <v>60.830860534124618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 t="shared" si="0"/>
        <v>110</v>
      </c>
      <c r="S10" s="65">
        <f>R10/R50*100</f>
        <v>81.602373887240347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1"/>
        <v>1856</v>
      </c>
      <c r="P11" s="2"/>
      <c r="R11" s="62">
        <f t="shared" si="0"/>
        <v>98</v>
      </c>
      <c r="S11" s="65">
        <f>R11/R50*100</f>
        <v>72.700296735905027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1"/>
        <v>1941</v>
      </c>
      <c r="P12" s="2"/>
      <c r="R12" s="62">
        <f t="shared" si="0"/>
        <v>320</v>
      </c>
      <c r="S12" s="65">
        <f>R12/R50*100</f>
        <v>237.38872403560828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1"/>
        <v>1617</v>
      </c>
      <c r="P13" s="2"/>
      <c r="R13" s="62">
        <f t="shared" si="0"/>
        <v>225</v>
      </c>
      <c r="S13" s="65">
        <f>R13/R50*100</f>
        <v>166.91394658753708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1"/>
        <v>2026</v>
      </c>
      <c r="P14" s="2"/>
      <c r="R14" s="62">
        <f t="shared" si="0"/>
        <v>134</v>
      </c>
      <c r="S14" s="65">
        <f>R14/R50*100</f>
        <v>99.406528189910972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1"/>
        <v>1652</v>
      </c>
      <c r="P15" s="8"/>
      <c r="R15" s="62">
        <f t="shared" si="0"/>
        <v>133</v>
      </c>
      <c r="S15" s="65">
        <f>R15/R50*100</f>
        <v>98.664688427299694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1"/>
        <v>2382</v>
      </c>
      <c r="P16" s="2"/>
      <c r="R16" s="62">
        <f t="shared" si="0"/>
        <v>134</v>
      </c>
      <c r="S16" s="65">
        <f>R16/R50*100</f>
        <v>99.406528189910972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 t="shared" si="0"/>
        <v>123</v>
      </c>
      <c r="S17" s="65">
        <f>R17/R50*100</f>
        <v>91.24629080118693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1"/>
        <v>1898</v>
      </c>
      <c r="P18" s="12">
        <f t="shared" ref="P18:P49" si="2">ROUND(O18/$O$50,3)</f>
        <v>1.048</v>
      </c>
      <c r="R18" s="62">
        <f t="shared" si="0"/>
        <v>108</v>
      </c>
      <c r="S18" s="65">
        <f>R18/R50*100</f>
        <v>80.118694362017791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1"/>
        <v>1310</v>
      </c>
      <c r="P19" s="12">
        <f t="shared" si="2"/>
        <v>0.72299999999999998</v>
      </c>
      <c r="R19" s="62">
        <f t="shared" si="0"/>
        <v>88</v>
      </c>
      <c r="S19" s="65">
        <f>R19/R50*100</f>
        <v>65.281899109792278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1"/>
        <v>2231</v>
      </c>
      <c r="P20" s="12">
        <f t="shared" si="2"/>
        <v>1.232</v>
      </c>
      <c r="R20" s="62">
        <f t="shared" si="0"/>
        <v>73</v>
      </c>
      <c r="S20" s="65">
        <f>R20/R50*100</f>
        <v>54.154302670623146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1"/>
        <v>1839</v>
      </c>
      <c r="P21" s="12">
        <f t="shared" si="2"/>
        <v>1.0149999999999999</v>
      </c>
      <c r="R21" s="62">
        <f t="shared" si="0"/>
        <v>247</v>
      </c>
      <c r="S21" s="65">
        <f>R21/R50*100</f>
        <v>183.23442136498517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1"/>
        <v>2336</v>
      </c>
      <c r="P22" s="12">
        <f t="shared" si="2"/>
        <v>1.29</v>
      </c>
      <c r="R22" s="62">
        <f t="shared" si="0"/>
        <v>69</v>
      </c>
      <c r="S22" s="65">
        <f>R22/R50*100</f>
        <v>51.186943620178042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1"/>
        <v>1337</v>
      </c>
      <c r="P23" s="12">
        <f t="shared" si="2"/>
        <v>0.73799999999999999</v>
      </c>
      <c r="R23" s="62">
        <f t="shared" si="0"/>
        <v>127</v>
      </c>
      <c r="S23" s="65">
        <f>R23/R50*100</f>
        <v>94.213649851632042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1"/>
        <v>1692</v>
      </c>
      <c r="P24" s="12">
        <f t="shared" si="2"/>
        <v>0.93400000000000005</v>
      </c>
      <c r="R24" s="62">
        <f t="shared" si="0"/>
        <v>182</v>
      </c>
      <c r="S24" s="65">
        <f>R24/R50*100</f>
        <v>135.01483679525222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1"/>
        <v>1446</v>
      </c>
      <c r="P25" s="12">
        <f t="shared" si="2"/>
        <v>0.79800000000000004</v>
      </c>
      <c r="R25" s="62">
        <f t="shared" si="0"/>
        <v>106</v>
      </c>
      <c r="S25" s="65">
        <f>R25/R50*100</f>
        <v>78.63501483679525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2"/>
        <v>1.008</v>
      </c>
      <c r="R26" s="62">
        <f t="shared" si="0"/>
        <v>123</v>
      </c>
      <c r="S26" s="65">
        <f>R26/R50*100</f>
        <v>91.24629080118693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1"/>
        <v>1599</v>
      </c>
      <c r="P27" s="12">
        <f t="shared" si="2"/>
        <v>0.88300000000000001</v>
      </c>
      <c r="R27" s="62">
        <f t="shared" si="0"/>
        <v>95</v>
      </c>
      <c r="S27" s="65">
        <f>R27/R50*100</f>
        <v>70.474777448071208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134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1"/>
        <v>1301</v>
      </c>
      <c r="P28" s="12">
        <f t="shared" si="2"/>
        <v>0.71799999999999997</v>
      </c>
      <c r="R28" s="62">
        <f t="shared" si="0"/>
        <v>113</v>
      </c>
      <c r="S28" s="65">
        <f>R28/R50*100</f>
        <v>83.82789317507418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1"/>
        <v>2129</v>
      </c>
      <c r="P29" s="12">
        <f t="shared" si="2"/>
        <v>1.1759999999999999</v>
      </c>
      <c r="R29" s="62">
        <f t="shared" si="0"/>
        <v>146</v>
      </c>
      <c r="S29" s="65">
        <f>R29/R50*100</f>
        <v>108.30860534124629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1"/>
        <v>1429</v>
      </c>
      <c r="P30" s="12">
        <f t="shared" si="2"/>
        <v>0.78900000000000003</v>
      </c>
      <c r="R30" s="62">
        <f t="shared" si="0"/>
        <v>99</v>
      </c>
      <c r="S30" s="65">
        <f>R30/R50*100</f>
        <v>73.442136498516319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1"/>
        <v>1698</v>
      </c>
      <c r="P31" s="12">
        <f t="shared" si="2"/>
        <v>0.93799999999999994</v>
      </c>
      <c r="Q31" s="2"/>
      <c r="R31" s="62">
        <f t="shared" si="0"/>
        <v>147</v>
      </c>
      <c r="S31" s="65">
        <f>R31/R50*100</f>
        <v>109.05044510385756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3">SUM(C32:N32)</f>
        <v>1648</v>
      </c>
      <c r="P32" s="12">
        <f t="shared" si="2"/>
        <v>0.91</v>
      </c>
      <c r="Q32" s="2"/>
      <c r="R32" s="62">
        <f t="shared" si="0"/>
        <v>206</v>
      </c>
      <c r="S32" s="65">
        <f>R32/R50*100</f>
        <v>152.81899109792283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3"/>
        <v>1979</v>
      </c>
      <c r="P33" s="12">
        <f t="shared" si="2"/>
        <v>1.093</v>
      </c>
      <c r="Q33" s="2"/>
      <c r="R33" s="62">
        <f t="shared" si="0"/>
        <v>165.5</v>
      </c>
      <c r="S33" s="65">
        <f>R33/R50*100</f>
        <v>122.77448071216617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3"/>
        <v>1876.5</v>
      </c>
      <c r="P34" s="12">
        <f t="shared" si="2"/>
        <v>1.036</v>
      </c>
      <c r="Q34" s="2"/>
      <c r="R34" s="62">
        <f t="shared" si="0"/>
        <v>37</v>
      </c>
      <c r="S34" s="65">
        <f>R34/R50*100</f>
        <v>27.448071216617208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128.5</v>
      </c>
      <c r="M35" s="17">
        <v>110</v>
      </c>
      <c r="N35" s="17">
        <v>108.5</v>
      </c>
      <c r="O35" s="19">
        <f t="shared" si="3"/>
        <v>1951</v>
      </c>
      <c r="P35" s="12">
        <f t="shared" si="2"/>
        <v>1.077</v>
      </c>
      <c r="Q35" s="2"/>
      <c r="R35" s="62">
        <f t="shared" si="0"/>
        <v>171.5</v>
      </c>
      <c r="S35" s="65">
        <f>R35/R50*100</f>
        <v>127.22551928783381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2"/>
        <v>0.90300000000000002</v>
      </c>
      <c r="Q36" s="2"/>
      <c r="R36" s="62">
        <f t="shared" si="0"/>
        <v>189.5</v>
      </c>
      <c r="S36" s="65">
        <f>R36/R50*100</f>
        <v>140.57863501483678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3"/>
        <v>1783.5</v>
      </c>
      <c r="P37" s="12">
        <f t="shared" si="2"/>
        <v>0.98499999999999999</v>
      </c>
      <c r="Q37" s="2"/>
      <c r="R37" s="62">
        <f t="shared" si="0"/>
        <v>146.5</v>
      </c>
      <c r="S37" s="65">
        <f>R37/R50*100</f>
        <v>108.67952522255192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3"/>
        <v>2345</v>
      </c>
      <c r="P38" s="12">
        <f t="shared" si="2"/>
        <v>1.2949999999999999</v>
      </c>
      <c r="Q38" s="2"/>
      <c r="R38" s="62">
        <f t="shared" si="0"/>
        <v>119.5</v>
      </c>
      <c r="S38" s="65">
        <f>R38/R50*100</f>
        <v>88.649851632047472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4">SUM(C39:N39)</f>
        <v>2263.5</v>
      </c>
      <c r="P39" s="12">
        <f t="shared" si="2"/>
        <v>1.25</v>
      </c>
      <c r="Q39" s="2"/>
      <c r="R39" s="62">
        <f t="shared" si="0"/>
        <v>142</v>
      </c>
      <c r="S39" s="65">
        <f>R39/R50*100</f>
        <v>105.34124629080117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4"/>
        <v>1672.5</v>
      </c>
      <c r="P40" s="12">
        <f t="shared" si="2"/>
        <v>0.92400000000000004</v>
      </c>
      <c r="Q40" s="2"/>
      <c r="R40" s="62">
        <f t="shared" si="0"/>
        <v>134</v>
      </c>
      <c r="S40" s="65">
        <f>R40/R50*100</f>
        <v>99.406528189910972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4"/>
        <v>1803</v>
      </c>
      <c r="P41" s="12">
        <f t="shared" si="2"/>
        <v>0.996</v>
      </c>
      <c r="Q41" s="2"/>
      <c r="R41" s="62">
        <f t="shared" si="0"/>
        <v>128</v>
      </c>
      <c r="S41" s="68">
        <f>R41/R50*100</f>
        <v>94.955489614243319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4"/>
        <v>1727</v>
      </c>
      <c r="P42" s="12">
        <f t="shared" si="2"/>
        <v>0.95399999999999996</v>
      </c>
      <c r="Q42" s="74"/>
      <c r="R42" s="62">
        <f t="shared" si="0"/>
        <v>149.5</v>
      </c>
      <c r="S42" s="65">
        <f>R42/R50*100</f>
        <v>110.90504451038574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50" si="5">SUM(C43:N43)</f>
        <v>2550</v>
      </c>
      <c r="P43" s="12">
        <f t="shared" si="2"/>
        <v>1.4079999999999999</v>
      </c>
      <c r="Q43" s="2"/>
      <c r="R43" s="62">
        <f t="shared" si="0"/>
        <v>209</v>
      </c>
      <c r="S43" s="65">
        <f>R43/R50*100</f>
        <v>155.04451038575667</v>
      </c>
    </row>
    <row r="44" spans="1:19" ht="18" customHeight="1" x14ac:dyDescent="0.15">
      <c r="A44" s="55" t="s">
        <v>109</v>
      </c>
      <c r="B44" s="56" t="s">
        <v>110</v>
      </c>
      <c r="C44" s="86">
        <v>32.5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2">
        <v>5.5</v>
      </c>
      <c r="M44" s="18">
        <v>101.5</v>
      </c>
      <c r="N44" s="24">
        <v>55</v>
      </c>
      <c r="O44" s="19">
        <f t="shared" si="5"/>
        <v>1957</v>
      </c>
      <c r="P44" s="12">
        <f t="shared" si="2"/>
        <v>1.081</v>
      </c>
      <c r="Q44" s="74"/>
      <c r="R44" s="62">
        <f t="shared" si="0"/>
        <v>119.5</v>
      </c>
      <c r="S44" s="68">
        <f>R44/R50*100</f>
        <v>88.649851632047472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04">
        <v>52</v>
      </c>
      <c r="M45" s="17">
        <v>32.5</v>
      </c>
      <c r="N45" s="17">
        <v>42.5</v>
      </c>
      <c r="O45" s="19">
        <f t="shared" si="5"/>
        <v>1574</v>
      </c>
      <c r="P45" s="12">
        <f t="shared" si="2"/>
        <v>0.86899999999999999</v>
      </c>
      <c r="Q45" s="2"/>
      <c r="R45" s="62">
        <f t="shared" si="0"/>
        <v>91.5</v>
      </c>
      <c r="S45" s="65">
        <f>R45/R50*100</f>
        <v>67.87833827893175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20">
        <v>60.5</v>
      </c>
      <c r="M46" s="15">
        <v>51</v>
      </c>
      <c r="N46" s="15">
        <v>30</v>
      </c>
      <c r="O46" s="11">
        <f t="shared" si="5"/>
        <v>1988.5</v>
      </c>
      <c r="P46" s="12">
        <f t="shared" si="2"/>
        <v>1.0980000000000001</v>
      </c>
      <c r="Q46" s="2"/>
      <c r="R46" s="62">
        <f t="shared" si="0"/>
        <v>182</v>
      </c>
      <c r="S46" s="65">
        <f>R46/R50*100</f>
        <v>135.01483679525222</v>
      </c>
    </row>
    <row r="47" spans="1:19" ht="18" customHeight="1" x14ac:dyDescent="0.15">
      <c r="A47" s="53" t="s">
        <v>116</v>
      </c>
      <c r="B47" s="54" t="s">
        <v>117</v>
      </c>
      <c r="C47" s="14">
        <v>35</v>
      </c>
      <c r="D47" s="15">
        <v>156</v>
      </c>
      <c r="E47" s="15">
        <v>225.5</v>
      </c>
      <c r="F47" s="15">
        <v>158.5</v>
      </c>
      <c r="G47" s="15">
        <v>176.5</v>
      </c>
      <c r="H47" s="15">
        <v>333.5</v>
      </c>
      <c r="I47" s="15">
        <v>307.5</v>
      </c>
      <c r="J47" s="15">
        <v>105</v>
      </c>
      <c r="K47" s="15">
        <v>11.5</v>
      </c>
      <c r="L47" s="15">
        <v>113.5</v>
      </c>
      <c r="M47" s="15">
        <v>136</v>
      </c>
      <c r="N47" s="15">
        <v>15.5</v>
      </c>
      <c r="O47" s="11">
        <f t="shared" si="5"/>
        <v>1774</v>
      </c>
      <c r="P47" s="84">
        <f t="shared" si="2"/>
        <v>0.98</v>
      </c>
      <c r="Q47" s="74"/>
      <c r="R47" s="110">
        <f t="shared" si="0"/>
        <v>191</v>
      </c>
      <c r="S47" s="114">
        <f>R47/R50*100</f>
        <v>141.69139465875369</v>
      </c>
    </row>
    <row r="48" spans="1:19" ht="18" customHeight="1" thickBot="1" x14ac:dyDescent="0.2">
      <c r="A48" s="57" t="s">
        <v>119</v>
      </c>
      <c r="B48" s="58" t="s">
        <v>118</v>
      </c>
      <c r="C48" s="20">
        <v>35.5</v>
      </c>
      <c r="D48" s="21">
        <v>65.5</v>
      </c>
      <c r="E48" s="21">
        <v>89.5</v>
      </c>
      <c r="F48" s="21">
        <v>73.5</v>
      </c>
      <c r="G48" s="21">
        <v>256</v>
      </c>
      <c r="H48" s="21">
        <v>328.5</v>
      </c>
      <c r="I48" s="21">
        <v>130.5</v>
      </c>
      <c r="J48" s="21">
        <v>371</v>
      </c>
      <c r="K48" s="21">
        <v>178.5</v>
      </c>
      <c r="L48" s="21">
        <v>39.5</v>
      </c>
      <c r="M48" s="21">
        <v>36</v>
      </c>
      <c r="N48" s="21">
        <v>72.5</v>
      </c>
      <c r="O48" s="30">
        <f>SUM(C48:N48)</f>
        <v>1676.5</v>
      </c>
      <c r="P48" s="67">
        <f t="shared" si="2"/>
        <v>0.92600000000000005</v>
      </c>
      <c r="Q48" s="2"/>
      <c r="R48" s="113">
        <f t="shared" si="0"/>
        <v>101</v>
      </c>
      <c r="S48" s="68">
        <f>R48/R50*100</f>
        <v>74.925816023738861</v>
      </c>
    </row>
    <row r="49" spans="1:19" ht="18" customHeight="1" thickBot="1" x14ac:dyDescent="0.2">
      <c r="A49" s="115" t="s">
        <v>120</v>
      </c>
      <c r="B49" s="116" t="s">
        <v>121</v>
      </c>
      <c r="C49" s="103">
        <v>10.5</v>
      </c>
      <c r="D49" s="102">
        <v>109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>SUM(C49:N49)</f>
        <v>119.5</v>
      </c>
      <c r="P49" s="90">
        <f t="shared" si="2"/>
        <v>6.6000000000000003E-2</v>
      </c>
      <c r="Q49" s="2"/>
      <c r="R49" s="81">
        <f t="shared" si="0"/>
        <v>119.5</v>
      </c>
      <c r="S49" s="111">
        <f>R49/R50*100</f>
        <v>88.649851632047472</v>
      </c>
    </row>
    <row r="50" spans="1:19" s="31" customFormat="1" ht="18" customHeight="1" x14ac:dyDescent="0.15">
      <c r="A50" s="127" t="s">
        <v>12</v>
      </c>
      <c r="B50" s="128"/>
      <c r="C50" s="93">
        <v>57.4</v>
      </c>
      <c r="D50" s="94">
        <v>77.400000000000006</v>
      </c>
      <c r="E50" s="94">
        <v>112.6</v>
      </c>
      <c r="F50" s="94">
        <v>143.5</v>
      </c>
      <c r="G50" s="94">
        <v>158</v>
      </c>
      <c r="H50" s="94">
        <v>305.5</v>
      </c>
      <c r="I50" s="94">
        <v>305.5</v>
      </c>
      <c r="J50" s="94">
        <v>221.1</v>
      </c>
      <c r="K50" s="94">
        <v>179.7</v>
      </c>
      <c r="L50" s="94">
        <v>94.3</v>
      </c>
      <c r="M50" s="94">
        <v>88.3</v>
      </c>
      <c r="N50" s="94">
        <v>67.7</v>
      </c>
      <c r="O50" s="82">
        <f t="shared" si="5"/>
        <v>1811</v>
      </c>
      <c r="P50" s="1"/>
      <c r="Q50" s="1"/>
      <c r="R50" s="80">
        <f t="shared" si="0"/>
        <v>134.80000000000001</v>
      </c>
      <c r="S50" s="7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4"/>
  <sheetViews>
    <sheetView showGridLines="0" view="pageBreakPreview" zoomScaleNormal="100" zoomScaleSheetLayoutView="100" workbookViewId="0">
      <pane ySplit="3" topLeftCell="A27" activePane="bottomLeft" state="frozen"/>
      <selection activeCell="C50" sqref="C50"/>
      <selection pane="bottomLeft" activeCell="W43" sqref="W4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 t="shared" ref="R4:R50" si="0">SUM(C4:D4)</f>
        <v>142.5</v>
      </c>
      <c r="S4" s="65">
        <f>R4/R50*100</f>
        <v>79.831932773109244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 t="shared" si="0"/>
        <v>161</v>
      </c>
      <c r="S5" s="65">
        <f>R5/R50*100</f>
        <v>90.196078431372555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1">SUM(C6:N6)</f>
        <v>2226</v>
      </c>
      <c r="P6" s="2"/>
      <c r="R6" s="62">
        <f t="shared" si="0"/>
        <v>100</v>
      </c>
      <c r="S6" s="65">
        <f>R6/R50*100</f>
        <v>56.022408963585434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 t="shared" si="0"/>
        <v>92.5</v>
      </c>
      <c r="S7" s="65">
        <f>R7/R50*100</f>
        <v>51.820728291316534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1"/>
        <v>2771.5</v>
      </c>
      <c r="P8" s="2"/>
      <c r="R8" s="62">
        <f t="shared" si="0"/>
        <v>217.5</v>
      </c>
      <c r="S8" s="65">
        <f>R8/R50*100</f>
        <v>121.84873949579831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1"/>
        <v>2400.5</v>
      </c>
      <c r="P9" s="2"/>
      <c r="R9" s="62">
        <f t="shared" si="0"/>
        <v>149.5</v>
      </c>
      <c r="S9" s="65">
        <f>R9/R50*100</f>
        <v>83.753501400560225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 t="shared" si="0"/>
        <v>161.5</v>
      </c>
      <c r="S10" s="65">
        <f>R10/R50*100</f>
        <v>90.476190476190482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1"/>
        <v>1712</v>
      </c>
      <c r="P11" s="2"/>
      <c r="R11" s="62">
        <f t="shared" si="0"/>
        <v>126.5</v>
      </c>
      <c r="S11" s="65">
        <f>R11/R50*100</f>
        <v>70.868347338935578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1"/>
        <v>2309</v>
      </c>
      <c r="P12" s="2"/>
      <c r="R12" s="62">
        <f t="shared" si="0"/>
        <v>361.5</v>
      </c>
      <c r="S12" s="65">
        <f>R12/R50*100</f>
        <v>202.52100840336135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1"/>
        <v>2112</v>
      </c>
      <c r="P13" s="2"/>
      <c r="R13" s="62">
        <f t="shared" si="0"/>
        <v>356</v>
      </c>
      <c r="S13" s="65">
        <f>R13/R50*100</f>
        <v>199.43977591036415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1"/>
        <v>2682.5</v>
      </c>
      <c r="P14" s="2"/>
      <c r="R14" s="62">
        <f t="shared" si="0"/>
        <v>225</v>
      </c>
      <c r="S14" s="65">
        <f>R14/R50*100</f>
        <v>126.05042016806722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1"/>
        <v>1817.5</v>
      </c>
      <c r="P15" s="8"/>
      <c r="R15" s="62">
        <f t="shared" si="0"/>
        <v>257.5</v>
      </c>
      <c r="S15" s="65">
        <f>R15/R50*100</f>
        <v>144.25770308123248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1"/>
        <v>2472.5</v>
      </c>
      <c r="P16" s="2"/>
      <c r="R16" s="62">
        <f t="shared" si="0"/>
        <v>141</v>
      </c>
      <c r="S16" s="65">
        <f>R16/R50*100</f>
        <v>78.991596638655466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 t="shared" si="0"/>
        <v>149.5</v>
      </c>
      <c r="S17" s="65">
        <f>R17/R50*100</f>
        <v>83.753501400560225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1"/>
        <v>2055.5</v>
      </c>
      <c r="P18" s="12">
        <f t="shared" ref="P18:P49" si="2">ROUND(O18/$O$50,3)</f>
        <v>0.93200000000000005</v>
      </c>
      <c r="R18" s="62">
        <f t="shared" si="0"/>
        <v>89.5</v>
      </c>
      <c r="S18" s="65">
        <f>R18/R50*100</f>
        <v>50.140056022408963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1"/>
        <v>1518</v>
      </c>
      <c r="P19" s="12">
        <f t="shared" si="2"/>
        <v>0.68799999999999994</v>
      </c>
      <c r="R19" s="62">
        <f t="shared" si="0"/>
        <v>102</v>
      </c>
      <c r="S19" s="65">
        <f>R19/R50*100</f>
        <v>57.142857142857139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1"/>
        <v>2883.5</v>
      </c>
      <c r="P20" s="12">
        <f t="shared" si="2"/>
        <v>1.3069999999999999</v>
      </c>
      <c r="R20" s="62">
        <f t="shared" si="0"/>
        <v>82</v>
      </c>
      <c r="S20" s="65">
        <f>R20/R50*100</f>
        <v>45.938375350140056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1"/>
        <v>2330</v>
      </c>
      <c r="P21" s="12">
        <f t="shared" si="2"/>
        <v>1.056</v>
      </c>
      <c r="R21" s="62">
        <f t="shared" si="0"/>
        <v>326</v>
      </c>
      <c r="S21" s="65">
        <f>R21/R50*100</f>
        <v>182.63305322128852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1"/>
        <v>2844.5</v>
      </c>
      <c r="P22" s="12">
        <f t="shared" si="2"/>
        <v>1.2889999999999999</v>
      </c>
      <c r="R22" s="62">
        <f t="shared" si="0"/>
        <v>123.5</v>
      </c>
      <c r="S22" s="65">
        <f>R22/R50*100</f>
        <v>69.187675070028007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1"/>
        <v>1816</v>
      </c>
      <c r="P23" s="12">
        <f t="shared" si="2"/>
        <v>0.82299999999999995</v>
      </c>
      <c r="R23" s="62">
        <f t="shared" si="0"/>
        <v>120.5</v>
      </c>
      <c r="S23" s="65">
        <f>R23/R50*100</f>
        <v>67.50700280112045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1"/>
        <v>1951.5</v>
      </c>
      <c r="P24" s="12">
        <f t="shared" si="2"/>
        <v>0.88500000000000001</v>
      </c>
      <c r="R24" s="62">
        <f t="shared" si="0"/>
        <v>262</v>
      </c>
      <c r="S24" s="65">
        <f>R24/R50*100</f>
        <v>146.77871148459383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1"/>
        <v>1987</v>
      </c>
      <c r="P25" s="12">
        <f t="shared" si="2"/>
        <v>0.90100000000000002</v>
      </c>
      <c r="R25" s="62">
        <f t="shared" si="0"/>
        <v>148</v>
      </c>
      <c r="S25" s="65">
        <f>R25/R50*100</f>
        <v>82.913165266106446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2"/>
        <v>0.91</v>
      </c>
      <c r="R26" s="62">
        <f t="shared" si="0"/>
        <v>159.5</v>
      </c>
      <c r="S26" s="65">
        <f>R26/R50*100</f>
        <v>89.355742296918777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1"/>
        <v>2344</v>
      </c>
      <c r="P27" s="12">
        <f t="shared" si="2"/>
        <v>1.0629999999999999</v>
      </c>
      <c r="R27" s="62">
        <f t="shared" si="0"/>
        <v>155.5</v>
      </c>
      <c r="S27" s="65">
        <f>R27/R50*100</f>
        <v>87.114845938375353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197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1"/>
        <v>1496.5</v>
      </c>
      <c r="P28" s="12">
        <f t="shared" si="2"/>
        <v>0.67800000000000005</v>
      </c>
      <c r="R28" s="62">
        <f t="shared" si="0"/>
        <v>165</v>
      </c>
      <c r="S28" s="65">
        <f>R28/R50*100</f>
        <v>92.436974789915965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1"/>
        <v>2559</v>
      </c>
      <c r="P29" s="12">
        <f t="shared" si="2"/>
        <v>1.1599999999999999</v>
      </c>
      <c r="R29" s="62">
        <f t="shared" si="0"/>
        <v>144.5</v>
      </c>
      <c r="S29" s="65">
        <f>R29/R50*100</f>
        <v>80.952380952380949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1"/>
        <v>1469</v>
      </c>
      <c r="P30" s="12">
        <f t="shared" si="2"/>
        <v>0.66600000000000004</v>
      </c>
      <c r="R30" s="62">
        <f t="shared" si="0"/>
        <v>142.5</v>
      </c>
      <c r="S30" s="65">
        <f>R30/R50*100</f>
        <v>79.831932773109244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1"/>
        <v>1971.5</v>
      </c>
      <c r="P31" s="12">
        <f t="shared" si="2"/>
        <v>0.89400000000000002</v>
      </c>
      <c r="Q31" s="2"/>
      <c r="R31" s="62">
        <f t="shared" si="0"/>
        <v>114.5</v>
      </c>
      <c r="S31" s="65">
        <f>R31/R50*100</f>
        <v>64.145658263305322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3">SUM(C32:N32)</f>
        <v>2026.5</v>
      </c>
      <c r="P32" s="12">
        <f t="shared" si="2"/>
        <v>0.91900000000000004</v>
      </c>
      <c r="Q32" s="2"/>
      <c r="R32" s="62">
        <f t="shared" si="0"/>
        <v>226.5</v>
      </c>
      <c r="S32" s="65">
        <f>R32/R50*100</f>
        <v>126.890756302521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3"/>
        <v>2339</v>
      </c>
      <c r="P33" s="12">
        <f t="shared" si="2"/>
        <v>1.06</v>
      </c>
      <c r="Q33" s="2"/>
      <c r="R33" s="62">
        <f t="shared" si="0"/>
        <v>216.5</v>
      </c>
      <c r="S33" s="65">
        <f>R33/R50*100</f>
        <v>121.28851540616246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3"/>
        <v>2498.5</v>
      </c>
      <c r="P34" s="12">
        <f t="shared" si="2"/>
        <v>1.133</v>
      </c>
      <c r="Q34" s="2"/>
      <c r="R34" s="62">
        <f t="shared" si="0"/>
        <v>109.5</v>
      </c>
      <c r="S34" s="65">
        <f>R34/R50*100</f>
        <v>61.344537815126053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3"/>
        <v>2567</v>
      </c>
      <c r="P35" s="12">
        <f t="shared" si="2"/>
        <v>1.1639999999999999</v>
      </c>
      <c r="Q35" s="2"/>
      <c r="R35" s="62">
        <f t="shared" si="0"/>
        <v>151.5</v>
      </c>
      <c r="S35" s="65">
        <f>R35/R50*100</f>
        <v>84.87394957983193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2"/>
        <v>0.98099999999999998</v>
      </c>
      <c r="Q36" s="2"/>
      <c r="R36" s="62">
        <f t="shared" si="0"/>
        <v>193.5</v>
      </c>
      <c r="S36" s="65">
        <f>R36/R50*100</f>
        <v>108.40336134453781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3"/>
        <v>2345</v>
      </c>
      <c r="P37" s="12">
        <f t="shared" si="2"/>
        <v>1.0629999999999999</v>
      </c>
      <c r="Q37" s="2"/>
      <c r="R37" s="62">
        <f t="shared" si="0"/>
        <v>183.5</v>
      </c>
      <c r="S37" s="65">
        <f>R37/R50*100</f>
        <v>102.80112044817926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3"/>
        <v>2391.5</v>
      </c>
      <c r="P38" s="12">
        <f t="shared" si="2"/>
        <v>1.0840000000000001</v>
      </c>
      <c r="Q38" s="2"/>
      <c r="R38" s="62">
        <f t="shared" si="0"/>
        <v>154.5</v>
      </c>
      <c r="S38" s="65">
        <f>R38/R50*100</f>
        <v>86.554621848739501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123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4">SUM(C39:N39)</f>
        <v>3152</v>
      </c>
      <c r="P39" s="12">
        <f t="shared" si="2"/>
        <v>1.429</v>
      </c>
      <c r="Q39" s="2"/>
      <c r="R39" s="62">
        <f t="shared" si="0"/>
        <v>300</v>
      </c>
      <c r="S39" s="65">
        <f>R39/R50*100</f>
        <v>168.0672268907563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4"/>
        <v>1685</v>
      </c>
      <c r="P40" s="12">
        <f t="shared" si="2"/>
        <v>0.76400000000000001</v>
      </c>
      <c r="Q40" s="2"/>
      <c r="R40" s="62">
        <f t="shared" si="0"/>
        <v>136.5</v>
      </c>
      <c r="S40" s="65">
        <f>R40/R50*100</f>
        <v>76.470588235294116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4"/>
        <v>2202.5</v>
      </c>
      <c r="P41" s="12">
        <f t="shared" si="2"/>
        <v>0.998</v>
      </c>
      <c r="Q41" s="2"/>
      <c r="R41" s="62">
        <f t="shared" si="0"/>
        <v>204</v>
      </c>
      <c r="S41" s="68">
        <f>R41/R50*100</f>
        <v>114.28571428571428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4"/>
        <v>2438.5</v>
      </c>
      <c r="P42" s="12">
        <f t="shared" si="2"/>
        <v>1.105</v>
      </c>
      <c r="Q42" s="74"/>
      <c r="R42" s="62">
        <f t="shared" si="0"/>
        <v>125.5</v>
      </c>
      <c r="S42" s="65">
        <f>R42/R50*100</f>
        <v>70.308123249299712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2"/>
        <v>1.395</v>
      </c>
      <c r="Q43" s="2"/>
      <c r="R43" s="62">
        <f t="shared" si="0"/>
        <v>443.5</v>
      </c>
      <c r="S43" s="65">
        <f>R43/R50*100</f>
        <v>248.45938375350141</v>
      </c>
    </row>
    <row r="44" spans="1:19" ht="18" customHeight="1" x14ac:dyDescent="0.15">
      <c r="A44" s="55" t="s">
        <v>109</v>
      </c>
      <c r="B44" s="56" t="s">
        <v>110</v>
      </c>
      <c r="C44" s="86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5">SUM(C44:N44)</f>
        <v>2712.5</v>
      </c>
      <c r="P44" s="12">
        <f t="shared" si="2"/>
        <v>1.23</v>
      </c>
      <c r="Q44" s="74"/>
      <c r="R44" s="62">
        <f t="shared" si="0"/>
        <v>176</v>
      </c>
      <c r="S44" s="65">
        <f>R44/R50*100</f>
        <v>98.599439775910369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5"/>
        <v>1533.5</v>
      </c>
      <c r="P45" s="12">
        <f t="shared" si="2"/>
        <v>0.69499999999999995</v>
      </c>
      <c r="Q45" s="2"/>
      <c r="R45" s="62">
        <f t="shared" si="0"/>
        <v>63.5</v>
      </c>
      <c r="S45" s="65">
        <f>R45/R50*100</f>
        <v>35.574229691876752</v>
      </c>
    </row>
    <row r="46" spans="1:19" ht="18" customHeight="1" x14ac:dyDescent="0.15">
      <c r="A46" s="55" t="s">
        <v>114</v>
      </c>
      <c r="B46" s="56" t="s">
        <v>123</v>
      </c>
      <c r="C46" s="16">
        <v>131</v>
      </c>
      <c r="D46" s="17">
        <v>112.5</v>
      </c>
      <c r="E46" s="17">
        <v>127</v>
      </c>
      <c r="F46" s="17">
        <v>291</v>
      </c>
      <c r="G46" s="17">
        <v>263.5</v>
      </c>
      <c r="H46" s="17">
        <v>241</v>
      </c>
      <c r="I46" s="17">
        <v>371.5</v>
      </c>
      <c r="J46" s="17">
        <v>110.5</v>
      </c>
      <c r="K46" s="17">
        <v>705</v>
      </c>
      <c r="L46" s="17">
        <v>22</v>
      </c>
      <c r="M46" s="17">
        <v>195.5</v>
      </c>
      <c r="N46" s="17">
        <v>89</v>
      </c>
      <c r="O46" s="19">
        <f>SUM(C46:N46)</f>
        <v>2659.5</v>
      </c>
      <c r="P46" s="12">
        <f t="shared" si="2"/>
        <v>1.206</v>
      </c>
      <c r="Q46" s="2"/>
      <c r="R46" s="135">
        <f t="shared" si="0"/>
        <v>243.5</v>
      </c>
      <c r="S46" s="65">
        <f>R46/R50*100</f>
        <v>136.41456582633054</v>
      </c>
    </row>
    <row r="47" spans="1:19" ht="18" customHeight="1" x14ac:dyDescent="0.15">
      <c r="A47" s="53" t="s">
        <v>116</v>
      </c>
      <c r="B47" s="54" t="s">
        <v>117</v>
      </c>
      <c r="C47" s="14">
        <v>102</v>
      </c>
      <c r="D47" s="15">
        <v>223</v>
      </c>
      <c r="E47" s="15">
        <v>171.5</v>
      </c>
      <c r="F47" s="15">
        <v>250</v>
      </c>
      <c r="G47" s="15">
        <v>229</v>
      </c>
      <c r="H47" s="15">
        <v>347</v>
      </c>
      <c r="I47" s="15">
        <v>338</v>
      </c>
      <c r="J47" s="15">
        <v>226</v>
      </c>
      <c r="K47" s="15">
        <v>65</v>
      </c>
      <c r="L47" s="15">
        <v>183</v>
      </c>
      <c r="M47" s="15">
        <v>436</v>
      </c>
      <c r="N47" s="15">
        <v>27.5</v>
      </c>
      <c r="O47" s="11">
        <f>SUM(C47:N47)</f>
        <v>2598</v>
      </c>
      <c r="P47" s="84">
        <f t="shared" si="2"/>
        <v>1.1779999999999999</v>
      </c>
      <c r="Q47" s="74"/>
      <c r="R47" s="110">
        <f t="shared" si="0"/>
        <v>325</v>
      </c>
      <c r="S47" s="114">
        <f>R47/R50*100</f>
        <v>182.07282913165267</v>
      </c>
    </row>
    <row r="48" spans="1:19" ht="18" customHeight="1" thickBot="1" x14ac:dyDescent="0.2">
      <c r="A48" s="57" t="s">
        <v>119</v>
      </c>
      <c r="B48" s="58" t="s">
        <v>118</v>
      </c>
      <c r="C48" s="20">
        <v>28</v>
      </c>
      <c r="D48" s="21">
        <v>71</v>
      </c>
      <c r="E48" s="21">
        <v>131.5</v>
      </c>
      <c r="F48" s="21">
        <v>75</v>
      </c>
      <c r="G48" s="21">
        <v>378.5</v>
      </c>
      <c r="H48" s="21">
        <v>381.5</v>
      </c>
      <c r="I48" s="21">
        <v>209</v>
      </c>
      <c r="J48" s="21">
        <v>271.5</v>
      </c>
      <c r="K48" s="21">
        <v>432.5</v>
      </c>
      <c r="L48" s="21">
        <v>86</v>
      </c>
      <c r="M48" s="21">
        <v>46.5</v>
      </c>
      <c r="N48" s="21">
        <v>129</v>
      </c>
      <c r="O48" s="30">
        <f>SUM(C48:N48)</f>
        <v>2240</v>
      </c>
      <c r="P48" s="67">
        <f t="shared" si="2"/>
        <v>1.0149999999999999</v>
      </c>
      <c r="Q48" s="2"/>
      <c r="R48" s="113">
        <f t="shared" si="0"/>
        <v>99</v>
      </c>
      <c r="S48" s="68">
        <f>R48/R50*100</f>
        <v>55.462184873949582</v>
      </c>
    </row>
    <row r="49" spans="1:19" ht="18" customHeight="1" thickBot="1" x14ac:dyDescent="0.2">
      <c r="A49" s="115" t="s">
        <v>120</v>
      </c>
      <c r="B49" s="116" t="s">
        <v>121</v>
      </c>
      <c r="C49" s="103">
        <v>16.5</v>
      </c>
      <c r="D49" s="102">
        <v>144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>SUM(C49:N49)</f>
        <v>160.5</v>
      </c>
      <c r="P49" s="90">
        <f t="shared" si="2"/>
        <v>7.2999999999999995E-2</v>
      </c>
      <c r="Q49" s="2"/>
      <c r="R49" s="81">
        <f t="shared" si="0"/>
        <v>160.5</v>
      </c>
      <c r="S49" s="111">
        <f>R49/R50*100</f>
        <v>89.915966386554629</v>
      </c>
    </row>
    <row r="50" spans="1:19" s="31" customFormat="1" ht="18" customHeight="1" x14ac:dyDescent="0.15">
      <c r="A50" s="127" t="s">
        <v>12</v>
      </c>
      <c r="B50" s="128"/>
      <c r="C50" s="93">
        <v>84.9</v>
      </c>
      <c r="D50" s="94">
        <v>93.6</v>
      </c>
      <c r="E50" s="94">
        <v>148.69999999999999</v>
      </c>
      <c r="F50" s="94">
        <v>189</v>
      </c>
      <c r="G50" s="94">
        <v>198.4</v>
      </c>
      <c r="H50" s="94">
        <v>319</v>
      </c>
      <c r="I50" s="94">
        <v>345.7</v>
      </c>
      <c r="J50" s="94">
        <v>289.10000000000002</v>
      </c>
      <c r="K50" s="94">
        <v>223.5</v>
      </c>
      <c r="L50" s="94">
        <v>116.6</v>
      </c>
      <c r="M50" s="77">
        <v>112.3</v>
      </c>
      <c r="N50" s="94">
        <v>85.3</v>
      </c>
      <c r="O50" s="82">
        <f>SUM(C50:N50)</f>
        <v>2206.1000000000004</v>
      </c>
      <c r="P50" s="91"/>
      <c r="Q50" s="1"/>
      <c r="R50" s="109">
        <f t="shared" si="0"/>
        <v>178.5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4"/>
  <sheetViews>
    <sheetView showGridLines="0" view="pageBreakPreview" zoomScaleNormal="100" zoomScaleSheetLayoutView="100" workbookViewId="0">
      <pane ySplit="3" topLeftCell="A25" activePane="bottomLeft" state="frozen"/>
      <selection activeCell="U42" sqref="U42"/>
      <selection pane="bottomLeft" activeCell="Z42" sqref="Z42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31" t="s">
        <v>24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 t="shared" ref="R4:R50" si="0">SUM(C4:D4)</f>
        <v>200</v>
      </c>
      <c r="S4" s="65">
        <f>R4/R50*100</f>
        <v>91.996320147194126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 t="shared" si="0"/>
        <v>261</v>
      </c>
      <c r="S5" s="65">
        <f>R5/R50*100</f>
        <v>120.05519779208834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1">SUM(C6:N6)</f>
        <v>2821.5</v>
      </c>
      <c r="P6" s="2"/>
      <c r="R6" s="62">
        <f t="shared" si="0"/>
        <v>159</v>
      </c>
      <c r="S6" s="65">
        <f>R6/R50*100</f>
        <v>73.137074517019329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 t="shared" si="0"/>
        <v>179</v>
      </c>
      <c r="S7" s="65">
        <f>R7/R50*100</f>
        <v>82.336706531738741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1"/>
        <v>3309.5</v>
      </c>
      <c r="P8" s="2"/>
      <c r="R8" s="62">
        <f t="shared" si="0"/>
        <v>186.5</v>
      </c>
      <c r="S8" s="65">
        <f>R8/R50*100</f>
        <v>85.786568537258518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1"/>
        <v>2618.5</v>
      </c>
      <c r="P9" s="2"/>
      <c r="R9" s="62">
        <f t="shared" si="0"/>
        <v>140</v>
      </c>
      <c r="S9" s="65">
        <f>R9/R50*100</f>
        <v>64.397424103035888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 t="shared" si="0"/>
        <v>228.5</v>
      </c>
      <c r="S10" s="65">
        <f>R10/R50*100</f>
        <v>105.10579576816927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1"/>
        <v>3141.5</v>
      </c>
      <c r="P11" s="2"/>
      <c r="R11" s="62">
        <f t="shared" si="0"/>
        <v>157</v>
      </c>
      <c r="S11" s="65">
        <f>R11/R50*100</f>
        <v>72.217111315547385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1"/>
        <v>2887</v>
      </c>
      <c r="P12" s="2"/>
      <c r="R12" s="62">
        <f t="shared" si="0"/>
        <v>518</v>
      </c>
      <c r="S12" s="65">
        <f>R12/R50*100</f>
        <v>238.27046918123278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1"/>
        <v>2883</v>
      </c>
      <c r="P13" s="2"/>
      <c r="R13" s="62">
        <f t="shared" si="0"/>
        <v>348.5</v>
      </c>
      <c r="S13" s="65">
        <f>R13/R50*100</f>
        <v>160.30358785648576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1"/>
        <v>2676.5</v>
      </c>
      <c r="P14" s="2"/>
      <c r="R14" s="62">
        <f t="shared" si="0"/>
        <v>219.5</v>
      </c>
      <c r="S14" s="65">
        <f>R14/R50*100</f>
        <v>100.96596136154554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1"/>
        <v>2248</v>
      </c>
      <c r="P15" s="8"/>
      <c r="R15" s="62">
        <f t="shared" si="0"/>
        <v>156.5</v>
      </c>
      <c r="S15" s="65">
        <f>R15/R50*100</f>
        <v>71.987120515179399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1"/>
        <v>4773</v>
      </c>
      <c r="P16" s="2"/>
      <c r="R16" s="62">
        <f t="shared" si="0"/>
        <v>206</v>
      </c>
      <c r="S16" s="65">
        <f>R16/R50*100</f>
        <v>94.756209751609944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 t="shared" si="0"/>
        <v>197.5</v>
      </c>
      <c r="S17" s="65">
        <f>R17/R50*100</f>
        <v>90.846366145354196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1"/>
        <v>2486</v>
      </c>
      <c r="P18" s="12">
        <f t="shared" ref="P18:P49" si="2">ROUND(O18/$O$50,3)</f>
        <v>0.83899999999999997</v>
      </c>
      <c r="R18" s="62">
        <f t="shared" si="0"/>
        <v>131</v>
      </c>
      <c r="S18" s="65">
        <f>R18/R50*100</f>
        <v>60.257589696412154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1"/>
        <v>2920</v>
      </c>
      <c r="P19" s="12">
        <f t="shared" si="2"/>
        <v>0.98599999999999999</v>
      </c>
      <c r="R19" s="62">
        <f t="shared" si="0"/>
        <v>166</v>
      </c>
      <c r="S19" s="65">
        <f>R19/R50*100</f>
        <v>76.356945722171119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1"/>
        <v>3808.5</v>
      </c>
      <c r="P20" s="12">
        <f t="shared" si="2"/>
        <v>1.286</v>
      </c>
      <c r="R20" s="62">
        <f t="shared" si="0"/>
        <v>162.5</v>
      </c>
      <c r="S20" s="65">
        <f>R20/R50*100</f>
        <v>74.747010119595231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1"/>
        <v>3130</v>
      </c>
      <c r="P21" s="12">
        <f t="shared" si="2"/>
        <v>1.0569999999999999</v>
      </c>
      <c r="R21" s="62">
        <f t="shared" si="0"/>
        <v>349</v>
      </c>
      <c r="S21" s="65">
        <f>R21/R50*100</f>
        <v>160.53357865685373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1"/>
        <v>3094</v>
      </c>
      <c r="P22" s="12">
        <f t="shared" si="2"/>
        <v>1.0449999999999999</v>
      </c>
      <c r="R22" s="62">
        <f t="shared" si="0"/>
        <v>110.5</v>
      </c>
      <c r="S22" s="65">
        <f>R22/R50*100</f>
        <v>50.827966881324748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1"/>
        <v>2473.5</v>
      </c>
      <c r="P23" s="12">
        <f t="shared" si="2"/>
        <v>0.83499999999999996</v>
      </c>
      <c r="R23" s="62">
        <f t="shared" si="0"/>
        <v>174.5</v>
      </c>
      <c r="S23" s="65">
        <f>R23/R50*100</f>
        <v>80.266789328426867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1"/>
        <v>2317.5</v>
      </c>
      <c r="P24" s="12">
        <f t="shared" si="2"/>
        <v>0.78200000000000003</v>
      </c>
      <c r="R24" s="62">
        <f t="shared" si="0"/>
        <v>248.5</v>
      </c>
      <c r="S24" s="65">
        <f>R24/R50*100</f>
        <v>114.3054277828887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1"/>
        <v>2340</v>
      </c>
      <c r="P25" s="12">
        <f t="shared" si="2"/>
        <v>0.79</v>
      </c>
      <c r="R25" s="62">
        <f t="shared" si="0"/>
        <v>197.5</v>
      </c>
      <c r="S25" s="65">
        <f>R25/R50*100</f>
        <v>90.846366145354196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2"/>
        <v>1.07</v>
      </c>
      <c r="R26" s="62">
        <f t="shared" si="0"/>
        <v>205.5</v>
      </c>
      <c r="S26" s="65">
        <f>R26/R50*100</f>
        <v>94.526218951241958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1"/>
        <v>2646.5</v>
      </c>
      <c r="P27" s="12">
        <f t="shared" si="2"/>
        <v>0.89400000000000002</v>
      </c>
      <c r="R27" s="62">
        <f t="shared" si="0"/>
        <v>185</v>
      </c>
      <c r="S27" s="65">
        <f>R27/R50*100</f>
        <v>85.096596136154574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262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1"/>
        <v>2365</v>
      </c>
      <c r="P28" s="12">
        <f t="shared" si="2"/>
        <v>0.79900000000000004</v>
      </c>
      <c r="R28" s="62">
        <f t="shared" si="0"/>
        <v>209</v>
      </c>
      <c r="S28" s="65">
        <f>R28/R50*100</f>
        <v>96.13615455381786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1"/>
        <v>3849.5</v>
      </c>
      <c r="P29" s="12">
        <f t="shared" si="2"/>
        <v>1.3</v>
      </c>
      <c r="R29" s="62">
        <f t="shared" si="0"/>
        <v>214</v>
      </c>
      <c r="S29" s="65">
        <f>R29/R50*100</f>
        <v>98.436062557497706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1"/>
        <v>2623.5</v>
      </c>
      <c r="P30" s="12">
        <f t="shared" si="2"/>
        <v>0.88600000000000001</v>
      </c>
      <c r="R30" s="62">
        <f t="shared" si="0"/>
        <v>180</v>
      </c>
      <c r="S30" s="65">
        <f>R30/R50*100</f>
        <v>82.796688132474699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1"/>
        <v>3013</v>
      </c>
      <c r="P31" s="12">
        <f t="shared" si="2"/>
        <v>1.0169999999999999</v>
      </c>
      <c r="Q31" s="2"/>
      <c r="R31" s="62">
        <f t="shared" si="0"/>
        <v>296.5</v>
      </c>
      <c r="S31" s="65">
        <f>R31/R50*100</f>
        <v>136.38454461821527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3">SUM(C32:N32)</f>
        <v>2404.5</v>
      </c>
      <c r="P32" s="12">
        <f t="shared" si="2"/>
        <v>0.81200000000000006</v>
      </c>
      <c r="Q32" s="2"/>
      <c r="R32" s="62">
        <f t="shared" si="0"/>
        <v>277.5</v>
      </c>
      <c r="S32" s="65">
        <f>R32/R50*100</f>
        <v>127.64489420423185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3"/>
        <v>3049.5</v>
      </c>
      <c r="P33" s="12">
        <f t="shared" si="2"/>
        <v>1.03</v>
      </c>
      <c r="Q33" s="2"/>
      <c r="R33" s="62">
        <f t="shared" si="0"/>
        <v>285</v>
      </c>
      <c r="S33" s="65">
        <f>R33/R50*100</f>
        <v>131.09475620975161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3"/>
        <v>3021.5</v>
      </c>
      <c r="P34" s="12">
        <f t="shared" si="2"/>
        <v>1.02</v>
      </c>
      <c r="Q34" s="2"/>
      <c r="R34" s="62">
        <f t="shared" si="0"/>
        <v>92.5</v>
      </c>
      <c r="S34" s="65">
        <f>R34/R50*100</f>
        <v>42.548298068077287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175.5</v>
      </c>
      <c r="M35" s="17">
        <v>161</v>
      </c>
      <c r="N35" s="17">
        <v>169</v>
      </c>
      <c r="O35" s="19">
        <f t="shared" si="3"/>
        <v>3189.5</v>
      </c>
      <c r="P35" s="12">
        <f t="shared" si="2"/>
        <v>1.077</v>
      </c>
      <c r="Q35" s="2"/>
      <c r="R35" s="62">
        <f t="shared" si="0"/>
        <v>231</v>
      </c>
      <c r="S35" s="65">
        <f>R35/R50*100</f>
        <v>106.2557497700092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2"/>
        <v>0.89900000000000002</v>
      </c>
      <c r="Q36" s="2"/>
      <c r="R36" s="62">
        <f t="shared" si="0"/>
        <v>368.5</v>
      </c>
      <c r="S36" s="65">
        <f>R36/R50*100</f>
        <v>169.50321987120518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3"/>
        <v>3031.5</v>
      </c>
      <c r="P37" s="12">
        <f t="shared" si="2"/>
        <v>1.024</v>
      </c>
      <c r="Q37" s="2"/>
      <c r="R37" s="62">
        <f t="shared" si="0"/>
        <v>219.5</v>
      </c>
      <c r="S37" s="65">
        <f>R37/R50*100</f>
        <v>100.96596136154554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3"/>
        <v>4045</v>
      </c>
      <c r="P38" s="12">
        <f t="shared" si="2"/>
        <v>1.3660000000000001</v>
      </c>
      <c r="Q38" s="2"/>
      <c r="R38" s="62">
        <f t="shared" si="0"/>
        <v>210.5</v>
      </c>
      <c r="S38" s="65">
        <f>R38/R50*100</f>
        <v>96.826126954921804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98.5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4">SUM(C39:N39)</f>
        <v>3620.5</v>
      </c>
      <c r="P39" s="12">
        <f t="shared" si="2"/>
        <v>1.222</v>
      </c>
      <c r="Q39" s="2"/>
      <c r="R39" s="62">
        <f t="shared" si="0"/>
        <v>222.5</v>
      </c>
      <c r="S39" s="65">
        <f>R39/R50*100</f>
        <v>102.34590616375345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4"/>
        <v>2728</v>
      </c>
      <c r="P40" s="12">
        <f t="shared" si="2"/>
        <v>0.92100000000000004</v>
      </c>
      <c r="Q40" s="2"/>
      <c r="R40" s="62">
        <f t="shared" si="0"/>
        <v>257.5</v>
      </c>
      <c r="S40" s="65">
        <f>R40/R50*100</f>
        <v>118.44526218951243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4"/>
        <v>3032.5</v>
      </c>
      <c r="P41" s="12">
        <f t="shared" si="2"/>
        <v>1.024</v>
      </c>
      <c r="Q41" s="2"/>
      <c r="R41" s="62">
        <f t="shared" si="0"/>
        <v>206.5</v>
      </c>
      <c r="S41" s="68">
        <f>R41/R50*100</f>
        <v>94.98620055197793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4"/>
        <v>2593</v>
      </c>
      <c r="P42" s="12">
        <f t="shared" si="2"/>
        <v>0.875</v>
      </c>
      <c r="Q42" s="74"/>
      <c r="R42" s="62">
        <f t="shared" si="0"/>
        <v>192.5</v>
      </c>
      <c r="S42" s="65">
        <f>R42/R50*100</f>
        <v>88.54645814167435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2"/>
        <v>1.3939999999999999</v>
      </c>
      <c r="Q43" s="2"/>
      <c r="R43" s="62">
        <f t="shared" si="0"/>
        <v>349.5</v>
      </c>
      <c r="S43" s="65">
        <f>R43/R50*100</f>
        <v>160.76356945722173</v>
      </c>
    </row>
    <row r="44" spans="1:19" ht="18" customHeight="1" x14ac:dyDescent="0.15">
      <c r="A44" s="55" t="s">
        <v>109</v>
      </c>
      <c r="B44" s="56" t="s">
        <v>110</v>
      </c>
      <c r="C44" s="86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2">
        <v>16</v>
      </c>
      <c r="M44" s="18">
        <v>153</v>
      </c>
      <c r="N44" s="24">
        <v>52.5</v>
      </c>
      <c r="O44" s="30">
        <f t="shared" ref="O44" si="5">SUM(C44:N44)</f>
        <v>3722.5</v>
      </c>
      <c r="P44" s="12">
        <f t="shared" si="2"/>
        <v>1.2569999999999999</v>
      </c>
      <c r="Q44" s="74"/>
      <c r="R44" s="62">
        <f t="shared" si="0"/>
        <v>159.5</v>
      </c>
      <c r="S44" s="68">
        <f>R44/R50*100</f>
        <v>73.367065317387315</v>
      </c>
    </row>
    <row r="45" spans="1:19" ht="18" customHeight="1" x14ac:dyDescent="0.15">
      <c r="A45" s="59" t="s">
        <v>112</v>
      </c>
      <c r="B45" s="60" t="s">
        <v>113</v>
      </c>
      <c r="C45" s="100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05">
        <v>71.5</v>
      </c>
      <c r="M45" s="27">
        <v>71.5</v>
      </c>
      <c r="N45" s="27">
        <v>63</v>
      </c>
      <c r="O45" s="30">
        <f t="shared" ref="O45:O50" si="6">SUM(C45:N45)</f>
        <v>2550</v>
      </c>
      <c r="P45" s="12">
        <f t="shared" si="2"/>
        <v>0.86099999999999999</v>
      </c>
      <c r="Q45" s="2"/>
      <c r="R45" s="62">
        <f t="shared" si="0"/>
        <v>123</v>
      </c>
      <c r="S45" s="65">
        <f>R45/R50*100</f>
        <v>56.577736890524392</v>
      </c>
    </row>
    <row r="46" spans="1:19" ht="18" customHeight="1" x14ac:dyDescent="0.15">
      <c r="A46" s="55" t="s">
        <v>114</v>
      </c>
      <c r="B46" s="56" t="s">
        <v>115</v>
      </c>
      <c r="C46" s="86">
        <v>167</v>
      </c>
      <c r="D46" s="17">
        <v>102.5</v>
      </c>
      <c r="E46" s="17">
        <v>204</v>
      </c>
      <c r="F46" s="17">
        <v>349</v>
      </c>
      <c r="G46" s="17">
        <v>418.5</v>
      </c>
      <c r="H46" s="17">
        <v>336</v>
      </c>
      <c r="I46" s="17">
        <v>409</v>
      </c>
      <c r="J46" s="17">
        <v>298</v>
      </c>
      <c r="K46" s="17">
        <v>74</v>
      </c>
      <c r="L46" s="92">
        <v>46</v>
      </c>
      <c r="M46" s="17">
        <v>91</v>
      </c>
      <c r="N46" s="17">
        <v>79.5</v>
      </c>
      <c r="O46" s="19">
        <f t="shared" si="6"/>
        <v>2574.5</v>
      </c>
      <c r="P46" s="136">
        <f t="shared" si="2"/>
        <v>0.86899999999999999</v>
      </c>
      <c r="Q46" s="74"/>
      <c r="R46" s="62">
        <f t="shared" si="0"/>
        <v>269.5</v>
      </c>
      <c r="S46" s="65">
        <f>R46/R50*100</f>
        <v>123.96504139834408</v>
      </c>
    </row>
    <row r="47" spans="1:19" ht="18" customHeight="1" x14ac:dyDescent="0.15">
      <c r="A47" s="53" t="s">
        <v>116</v>
      </c>
      <c r="B47" s="54" t="s">
        <v>117</v>
      </c>
      <c r="C47" s="14">
        <v>47</v>
      </c>
      <c r="D47" s="15">
        <v>255</v>
      </c>
      <c r="E47" s="15">
        <v>475.5</v>
      </c>
      <c r="F47" s="15">
        <v>258</v>
      </c>
      <c r="G47" s="15">
        <v>356</v>
      </c>
      <c r="H47" s="15">
        <v>684</v>
      </c>
      <c r="I47" s="15">
        <v>471</v>
      </c>
      <c r="J47" s="15">
        <v>550.5</v>
      </c>
      <c r="K47" s="15">
        <v>119.5</v>
      </c>
      <c r="L47" s="15">
        <v>179</v>
      </c>
      <c r="M47" s="15">
        <v>182</v>
      </c>
      <c r="N47" s="15">
        <v>19</v>
      </c>
      <c r="O47" s="11">
        <f t="shared" si="6"/>
        <v>3596.5</v>
      </c>
      <c r="P47" s="84">
        <f t="shared" si="2"/>
        <v>1.214</v>
      </c>
      <c r="Q47" s="74"/>
      <c r="R47" s="110">
        <f t="shared" si="0"/>
        <v>302</v>
      </c>
      <c r="S47" s="114">
        <f>R47/R50*100</f>
        <v>138.91444342226313</v>
      </c>
    </row>
    <row r="48" spans="1:19" ht="18" customHeight="1" thickBot="1" x14ac:dyDescent="0.2">
      <c r="A48" s="57" t="s">
        <v>119</v>
      </c>
      <c r="B48" s="58" t="s">
        <v>118</v>
      </c>
      <c r="C48" s="20">
        <v>30</v>
      </c>
      <c r="D48" s="21">
        <v>75</v>
      </c>
      <c r="E48" s="21">
        <v>194.5</v>
      </c>
      <c r="F48" s="21">
        <v>175</v>
      </c>
      <c r="G48" s="21">
        <v>461</v>
      </c>
      <c r="H48" s="21">
        <v>581</v>
      </c>
      <c r="I48" s="21">
        <v>51</v>
      </c>
      <c r="J48" s="21">
        <v>675.5</v>
      </c>
      <c r="K48" s="21">
        <v>338</v>
      </c>
      <c r="L48" s="21">
        <v>59.5</v>
      </c>
      <c r="M48" s="21">
        <v>57</v>
      </c>
      <c r="N48" s="21">
        <v>76.5</v>
      </c>
      <c r="O48" s="30">
        <f t="shared" si="6"/>
        <v>2774</v>
      </c>
      <c r="P48" s="67">
        <f t="shared" si="2"/>
        <v>0.93700000000000006</v>
      </c>
      <c r="Q48" s="2"/>
      <c r="R48" s="113">
        <f t="shared" si="0"/>
        <v>105</v>
      </c>
      <c r="S48" s="68">
        <f>R48/R50*100</f>
        <v>48.298068077276909</v>
      </c>
    </row>
    <row r="49" spans="1:19" ht="18" customHeight="1" thickBot="1" x14ac:dyDescent="0.2">
      <c r="A49" s="115" t="s">
        <v>120</v>
      </c>
      <c r="B49" s="116" t="s">
        <v>121</v>
      </c>
      <c r="C49" s="103">
        <v>17</v>
      </c>
      <c r="D49" s="102">
        <v>150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9">
        <f t="shared" si="6"/>
        <v>167</v>
      </c>
      <c r="P49" s="90">
        <f t="shared" si="2"/>
        <v>5.6000000000000001E-2</v>
      </c>
      <c r="Q49" s="2"/>
      <c r="R49" s="81">
        <f t="shared" si="0"/>
        <v>167</v>
      </c>
      <c r="S49" s="111">
        <f>R49/R50*100</f>
        <v>76.816927322907091</v>
      </c>
    </row>
    <row r="50" spans="1:19" s="31" customFormat="1" ht="18" customHeight="1" x14ac:dyDescent="0.15">
      <c r="A50" s="127" t="s">
        <v>12</v>
      </c>
      <c r="B50" s="128"/>
      <c r="C50" s="93">
        <v>88.2</v>
      </c>
      <c r="D50" s="94">
        <v>129.19999999999999</v>
      </c>
      <c r="E50" s="94">
        <v>202.5</v>
      </c>
      <c r="F50" s="94">
        <v>253.3</v>
      </c>
      <c r="G50" s="94">
        <v>265.10000000000002</v>
      </c>
      <c r="H50" s="94">
        <v>575.4</v>
      </c>
      <c r="I50" s="94">
        <v>513.6</v>
      </c>
      <c r="J50" s="94">
        <v>314.39999999999998</v>
      </c>
      <c r="K50" s="94">
        <v>260.7</v>
      </c>
      <c r="L50" s="94">
        <v>132.80000000000001</v>
      </c>
      <c r="M50" s="94">
        <v>123.5</v>
      </c>
      <c r="N50" s="94">
        <v>103.1</v>
      </c>
      <c r="O50" s="82">
        <f t="shared" si="6"/>
        <v>2961.8</v>
      </c>
      <c r="P50" s="1"/>
      <c r="Q50" s="1"/>
      <c r="R50" s="109">
        <f t="shared" si="0"/>
        <v>217.39999999999998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4"/>
  <sheetViews>
    <sheetView showGridLines="0" view="pageBreakPreview" zoomScaleNormal="100" zoomScaleSheetLayoutView="100" workbookViewId="0">
      <pane ySplit="3" topLeftCell="A28" activePane="bottomLeft" state="frozen"/>
      <selection activeCell="C50" sqref="C50"/>
      <selection pane="bottomLeft" activeCell="W40" sqref="W40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 t="shared" ref="R4:R50" si="0">SUM(C4:D4)</f>
        <v>138.5</v>
      </c>
      <c r="S4" s="65">
        <f>R4/R50*100</f>
        <v>68.260226712666338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1">SUM(C5:N5)</f>
        <v>2021.5</v>
      </c>
      <c r="P5" s="2"/>
      <c r="R5" s="62">
        <f t="shared" si="0"/>
        <v>211</v>
      </c>
      <c r="S5" s="65">
        <f>R5/R50*100</f>
        <v>103.99211434204041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1"/>
        <v>2738</v>
      </c>
      <c r="P6" s="2"/>
      <c r="R6" s="62">
        <f t="shared" si="0"/>
        <v>139</v>
      </c>
      <c r="S6" s="65">
        <f>R6/R50*100</f>
        <v>68.506653523903395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 t="shared" si="0"/>
        <v>138.5</v>
      </c>
      <c r="S7" s="65">
        <f>R7/R50*100</f>
        <v>68.260226712666338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1"/>
        <v>2940.5</v>
      </c>
      <c r="P8" s="2"/>
      <c r="R8" s="62">
        <f t="shared" si="0"/>
        <v>192</v>
      </c>
      <c r="S8" s="65">
        <f>R8/R50*100</f>
        <v>94.627895515032037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1"/>
        <v>2231</v>
      </c>
      <c r="P9" s="2"/>
      <c r="R9" s="62">
        <f t="shared" si="0"/>
        <v>175.5</v>
      </c>
      <c r="S9" s="65">
        <f>R9/R50*100</f>
        <v>86.495810744208967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 t="shared" si="0"/>
        <v>221.5</v>
      </c>
      <c r="S10" s="65">
        <f>R10/R50*100</f>
        <v>109.16707737801872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1"/>
        <v>2269.5</v>
      </c>
      <c r="P11" s="2"/>
      <c r="R11" s="62">
        <f t="shared" si="0"/>
        <v>120</v>
      </c>
      <c r="S11" s="65">
        <f>R11/R50*100</f>
        <v>59.142434696895016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1"/>
        <v>2319.5</v>
      </c>
      <c r="P12" s="2"/>
      <c r="R12" s="62">
        <f t="shared" si="0"/>
        <v>361.5</v>
      </c>
      <c r="S12" s="65">
        <f>R12/R50*100</f>
        <v>178.16658452439626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 t="shared" si="0"/>
        <v>475.5</v>
      </c>
      <c r="S13" s="65">
        <f>R13/R50*100</f>
        <v>234.35189748644652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1"/>
        <v>2692.5</v>
      </c>
      <c r="P14" s="2"/>
      <c r="R14" s="62">
        <f t="shared" si="0"/>
        <v>281.5</v>
      </c>
      <c r="S14" s="65">
        <f>R14/R50*100</f>
        <v>138.73829472646625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1"/>
        <v>2222.02</v>
      </c>
      <c r="P15" s="8"/>
      <c r="R15" s="62">
        <f t="shared" si="0"/>
        <v>150.5</v>
      </c>
      <c r="S15" s="65">
        <f>R15/R50*100</f>
        <v>74.174470182355833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1"/>
        <v>2740</v>
      </c>
      <c r="P16" s="2"/>
      <c r="R16" s="62">
        <f t="shared" si="0"/>
        <v>221.5</v>
      </c>
      <c r="S16" s="65">
        <f>R16/R50*100</f>
        <v>109.16707737801872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 t="shared" si="0"/>
        <v>228.5</v>
      </c>
      <c r="S17" s="65">
        <f>R17/R50*100</f>
        <v>112.61705273533759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1"/>
        <v>2289</v>
      </c>
      <c r="P18" s="12">
        <f t="shared" ref="P18:P49" si="2">ROUND(O18/$O$50,3)</f>
        <v>0.97899999999999998</v>
      </c>
      <c r="R18" s="62">
        <f t="shared" si="0"/>
        <v>106</v>
      </c>
      <c r="S18" s="65">
        <f>R18/R50*100</f>
        <v>52.242483982257269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1"/>
        <v>1585</v>
      </c>
      <c r="P19" s="12">
        <f t="shared" si="2"/>
        <v>0.67800000000000005</v>
      </c>
      <c r="R19" s="62">
        <f t="shared" si="0"/>
        <v>172</v>
      </c>
      <c r="S19" s="65">
        <f>R19/R50*100</f>
        <v>84.770823065549521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1"/>
        <v>2441.5</v>
      </c>
      <c r="P20" s="12">
        <f t="shared" si="2"/>
        <v>1.044</v>
      </c>
      <c r="R20" s="62">
        <f t="shared" si="0"/>
        <v>69</v>
      </c>
      <c r="S20" s="65">
        <f>R20/R50*100</f>
        <v>34.006899950714633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1"/>
        <v>2365</v>
      </c>
      <c r="P21" s="12">
        <f t="shared" si="2"/>
        <v>1.0109999999999999</v>
      </c>
      <c r="R21" s="62">
        <f t="shared" si="0"/>
        <v>295.5</v>
      </c>
      <c r="S21" s="65">
        <f>R21/R50*100</f>
        <v>145.638245441104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1"/>
        <v>3124</v>
      </c>
      <c r="P22" s="12">
        <f t="shared" si="2"/>
        <v>1.3360000000000001</v>
      </c>
      <c r="R22" s="62">
        <f t="shared" si="0"/>
        <v>185.5</v>
      </c>
      <c r="S22" s="65">
        <f>R22/R50*100</f>
        <v>91.424346968950218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1"/>
        <v>2375</v>
      </c>
      <c r="P23" s="12">
        <f t="shared" si="2"/>
        <v>1.0149999999999999</v>
      </c>
      <c r="R23" s="62">
        <f t="shared" si="0"/>
        <v>198</v>
      </c>
      <c r="S23" s="65">
        <f>R23/R50*100</f>
        <v>97.585017249876785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1"/>
        <v>2229.5</v>
      </c>
      <c r="P24" s="12">
        <f t="shared" si="2"/>
        <v>0.95299999999999996</v>
      </c>
      <c r="R24" s="62">
        <f t="shared" si="0"/>
        <v>307.5</v>
      </c>
      <c r="S24" s="65">
        <f>R24/R50*100</f>
        <v>151.5524889107935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1"/>
        <v>2170.5</v>
      </c>
      <c r="P25" s="12">
        <f t="shared" si="2"/>
        <v>0.92800000000000005</v>
      </c>
      <c r="R25" s="62">
        <f t="shared" si="0"/>
        <v>155</v>
      </c>
      <c r="S25" s="65">
        <f>R25/R50*100</f>
        <v>76.392311483489408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2"/>
        <v>1.103</v>
      </c>
      <c r="R26" s="62">
        <f t="shared" si="0"/>
        <v>161</v>
      </c>
      <c r="S26" s="65">
        <f>R26/R50*100</f>
        <v>79.349433218334156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1"/>
        <v>2318.5</v>
      </c>
      <c r="P27" s="12">
        <f t="shared" si="2"/>
        <v>0.99099999999999999</v>
      </c>
      <c r="R27" s="62">
        <f t="shared" si="0"/>
        <v>184</v>
      </c>
      <c r="S27" s="65">
        <f>R27/R50*100</f>
        <v>90.685066535239031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249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1"/>
        <v>2360</v>
      </c>
      <c r="P28" s="12">
        <f t="shared" si="2"/>
        <v>1.0089999999999999</v>
      </c>
      <c r="R28" s="62">
        <f t="shared" si="0"/>
        <v>232</v>
      </c>
      <c r="S28" s="65">
        <f>R28/R50*100</f>
        <v>114.34204041399705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1"/>
        <v>2761</v>
      </c>
      <c r="P29" s="12">
        <f t="shared" si="2"/>
        <v>1.181</v>
      </c>
      <c r="R29" s="62">
        <f t="shared" si="0"/>
        <v>226.5</v>
      </c>
      <c r="S29" s="65">
        <f>R29/R50*100</f>
        <v>111.63134549038935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205.5</v>
      </c>
      <c r="O30" s="50">
        <f t="shared" si="1"/>
        <v>1601</v>
      </c>
      <c r="P30" s="12">
        <f t="shared" si="2"/>
        <v>0.68500000000000005</v>
      </c>
      <c r="R30" s="62">
        <f t="shared" si="0"/>
        <v>148</v>
      </c>
      <c r="S30" s="65">
        <f>R30/R50*100</f>
        <v>72.942336126170531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1"/>
        <v>2030.5</v>
      </c>
      <c r="P31" s="12">
        <f t="shared" si="2"/>
        <v>0.86799999999999999</v>
      </c>
      <c r="Q31" s="2"/>
      <c r="R31" s="62">
        <f t="shared" si="0"/>
        <v>140</v>
      </c>
      <c r="S31" s="65">
        <f>R31/R50*100</f>
        <v>68.999507146377525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3">SUM(C32:N32)</f>
        <v>2143.5</v>
      </c>
      <c r="P32" s="12">
        <f t="shared" si="2"/>
        <v>0.91600000000000004</v>
      </c>
      <c r="Q32" s="2"/>
      <c r="R32" s="62">
        <f t="shared" si="0"/>
        <v>297</v>
      </c>
      <c r="S32" s="65">
        <f>R32/R50*100</f>
        <v>146.37752587481518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3"/>
        <v>2521.5</v>
      </c>
      <c r="P33" s="12">
        <f t="shared" si="2"/>
        <v>1.0780000000000001</v>
      </c>
      <c r="Q33" s="2"/>
      <c r="R33" s="62">
        <f t="shared" si="0"/>
        <v>212</v>
      </c>
      <c r="S33" s="65">
        <f>R33/R50*100</f>
        <v>104.48496796451454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3"/>
        <v>1900</v>
      </c>
      <c r="P34" s="12">
        <f t="shared" si="2"/>
        <v>0.81200000000000006</v>
      </c>
      <c r="Q34" s="2"/>
      <c r="R34" s="62">
        <f t="shared" si="0"/>
        <v>71.5</v>
      </c>
      <c r="S34" s="65">
        <f>R34/R50*100</f>
        <v>35.239034006899949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69.5</v>
      </c>
      <c r="M35" s="17">
        <v>221.5</v>
      </c>
      <c r="N35" s="17">
        <v>231</v>
      </c>
      <c r="O35" s="19">
        <f t="shared" si="3"/>
        <v>2495</v>
      </c>
      <c r="P35" s="12">
        <f t="shared" si="2"/>
        <v>1.0669999999999999</v>
      </c>
      <c r="Q35" s="2"/>
      <c r="R35" s="62">
        <f t="shared" si="0"/>
        <v>176.5</v>
      </c>
      <c r="S35" s="65">
        <f>R35/R50*100</f>
        <v>86.988664366683082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2"/>
        <v>0.83499999999999996</v>
      </c>
      <c r="Q36" s="2"/>
      <c r="R36" s="62">
        <f t="shared" si="0"/>
        <v>264</v>
      </c>
      <c r="S36" s="65">
        <f>R36/R50*100</f>
        <v>130.11335633316904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3"/>
        <v>2334</v>
      </c>
      <c r="P37" s="12">
        <f t="shared" si="2"/>
        <v>0.998</v>
      </c>
      <c r="Q37" s="2"/>
      <c r="R37" s="62">
        <f t="shared" si="0"/>
        <v>210.5</v>
      </c>
      <c r="S37" s="65">
        <f>R37/R50*100</f>
        <v>103.74568753080335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3"/>
        <v>2794.5</v>
      </c>
      <c r="P38" s="12">
        <f t="shared" si="2"/>
        <v>1.1950000000000001</v>
      </c>
      <c r="Q38" s="2"/>
      <c r="R38" s="62">
        <f t="shared" si="0"/>
        <v>249</v>
      </c>
      <c r="S38" s="65">
        <f>R38/R50*100</f>
        <v>122.72055199605715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148.5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4">SUM(C39:N39)</f>
        <v>2642</v>
      </c>
      <c r="P39" s="12">
        <f t="shared" si="2"/>
        <v>1.1299999999999999</v>
      </c>
      <c r="Q39" s="2"/>
      <c r="R39" s="62">
        <f t="shared" si="0"/>
        <v>311.5</v>
      </c>
      <c r="S39" s="65">
        <f>R39/R50*100</f>
        <v>153.52390340068999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4"/>
        <v>1844</v>
      </c>
      <c r="P40" s="12">
        <f t="shared" si="2"/>
        <v>0.78800000000000003</v>
      </c>
      <c r="Q40" s="2"/>
      <c r="R40" s="62">
        <f t="shared" si="0"/>
        <v>165.5</v>
      </c>
      <c r="S40" s="65">
        <f>R40/R50*100</f>
        <v>81.567274519467716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4"/>
        <v>1863</v>
      </c>
      <c r="P41" s="12">
        <f t="shared" si="2"/>
        <v>0.79700000000000004</v>
      </c>
      <c r="Q41" s="2"/>
      <c r="R41" s="62">
        <f t="shared" si="0"/>
        <v>210.5</v>
      </c>
      <c r="S41" s="68">
        <f>R41/R50*100</f>
        <v>103.74568753080335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4"/>
        <v>2979.5</v>
      </c>
      <c r="P42" s="12">
        <f t="shared" si="2"/>
        <v>1.274</v>
      </c>
      <c r="Q42" s="74"/>
      <c r="R42" s="62">
        <f t="shared" si="0"/>
        <v>141.5</v>
      </c>
      <c r="S42" s="65">
        <f>R42/R50*100</f>
        <v>69.738787580088712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50" si="5">SUM(C43:N43)</f>
        <v>3184</v>
      </c>
      <c r="P43" s="12">
        <f t="shared" si="2"/>
        <v>1.361</v>
      </c>
      <c r="Q43" s="2"/>
      <c r="R43" s="62">
        <f t="shared" si="0"/>
        <v>315.5</v>
      </c>
      <c r="S43" s="65">
        <f>R43/R50*100</f>
        <v>155.49531789058648</v>
      </c>
    </row>
    <row r="44" spans="1:21" ht="18" customHeight="1" x14ac:dyDescent="0.15">
      <c r="A44" s="55" t="s">
        <v>109</v>
      </c>
      <c r="B44" s="56" t="s">
        <v>110</v>
      </c>
      <c r="C44" s="86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5"/>
        <v>2782.5</v>
      </c>
      <c r="P44" s="12">
        <f t="shared" si="2"/>
        <v>1.19</v>
      </c>
      <c r="Q44" s="74"/>
      <c r="R44" s="62">
        <f t="shared" si="0"/>
        <v>178</v>
      </c>
      <c r="S44" s="65">
        <f>R44/R50*100</f>
        <v>87.727944800394269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5"/>
        <v>1847</v>
      </c>
      <c r="P45" s="12">
        <f t="shared" si="2"/>
        <v>0.79</v>
      </c>
      <c r="Q45" s="2"/>
      <c r="R45" s="62">
        <f t="shared" si="0"/>
        <v>68.5</v>
      </c>
      <c r="S45" s="65">
        <f>R45/R50*100</f>
        <v>33.760473139477575</v>
      </c>
    </row>
    <row r="46" spans="1:21" ht="18" customHeight="1" x14ac:dyDescent="0.15">
      <c r="A46" s="55" t="s">
        <v>114</v>
      </c>
      <c r="B46" s="56" t="s">
        <v>115</v>
      </c>
      <c r="C46" s="16">
        <v>137.5</v>
      </c>
      <c r="D46" s="17">
        <v>154</v>
      </c>
      <c r="E46" s="17">
        <v>161</v>
      </c>
      <c r="F46" s="17">
        <v>419</v>
      </c>
      <c r="G46" s="17">
        <v>335.5</v>
      </c>
      <c r="H46" s="17">
        <v>294.5</v>
      </c>
      <c r="I46" s="17">
        <v>218</v>
      </c>
      <c r="J46" s="17">
        <v>281.5</v>
      </c>
      <c r="K46" s="17">
        <v>248</v>
      </c>
      <c r="L46" s="17">
        <v>38</v>
      </c>
      <c r="M46" s="17">
        <v>102</v>
      </c>
      <c r="N46" s="17">
        <v>125.5</v>
      </c>
      <c r="O46" s="19">
        <f t="shared" si="5"/>
        <v>2514.5</v>
      </c>
      <c r="P46" s="12">
        <f t="shared" si="2"/>
        <v>1.075</v>
      </c>
      <c r="Q46" s="2"/>
      <c r="R46" s="62">
        <f t="shared" si="0"/>
        <v>291.5</v>
      </c>
      <c r="S46" s="65">
        <f>R46/R50*100</f>
        <v>143.66683095120749</v>
      </c>
      <c r="T46" s="99"/>
      <c r="U46" s="85"/>
    </row>
    <row r="47" spans="1:21" ht="18" customHeight="1" x14ac:dyDescent="0.15">
      <c r="A47" s="53" t="s">
        <v>116</v>
      </c>
      <c r="B47" s="54" t="s">
        <v>117</v>
      </c>
      <c r="C47" s="14">
        <v>72</v>
      </c>
      <c r="D47" s="15">
        <v>266.5</v>
      </c>
      <c r="E47" s="15">
        <v>319</v>
      </c>
      <c r="F47" s="15">
        <v>333</v>
      </c>
      <c r="G47" s="15">
        <v>263.5</v>
      </c>
      <c r="H47" s="15">
        <v>386.5</v>
      </c>
      <c r="I47" s="15">
        <v>518.5</v>
      </c>
      <c r="J47" s="15">
        <v>168</v>
      </c>
      <c r="K47" s="15">
        <v>50.5</v>
      </c>
      <c r="L47" s="15">
        <v>240</v>
      </c>
      <c r="M47" s="15">
        <v>325</v>
      </c>
      <c r="N47" s="15">
        <v>61.5</v>
      </c>
      <c r="O47" s="11">
        <f t="shared" si="5"/>
        <v>3004</v>
      </c>
      <c r="P47" s="84">
        <f t="shared" si="2"/>
        <v>1.284</v>
      </c>
      <c r="Q47" s="74"/>
      <c r="R47" s="110">
        <f t="shared" si="0"/>
        <v>338.5</v>
      </c>
      <c r="S47" s="114">
        <f>R47/R50*100</f>
        <v>166.83095120749135</v>
      </c>
      <c r="T47" s="101"/>
      <c r="U47" s="101"/>
    </row>
    <row r="48" spans="1:21" ht="18" customHeight="1" thickBot="1" x14ac:dyDescent="0.2">
      <c r="A48" s="57" t="s">
        <v>119</v>
      </c>
      <c r="B48" s="58" t="s">
        <v>118</v>
      </c>
      <c r="C48" s="20">
        <v>66</v>
      </c>
      <c r="D48" s="21">
        <v>133.5</v>
      </c>
      <c r="E48" s="21">
        <v>122.5</v>
      </c>
      <c r="F48" s="21">
        <v>155</v>
      </c>
      <c r="G48" s="21">
        <v>567.5</v>
      </c>
      <c r="H48" s="21">
        <v>317.5</v>
      </c>
      <c r="I48" s="21">
        <v>159.5</v>
      </c>
      <c r="J48" s="21">
        <v>398</v>
      </c>
      <c r="K48" s="21">
        <v>250</v>
      </c>
      <c r="L48" s="21">
        <v>123</v>
      </c>
      <c r="M48" s="21">
        <v>76</v>
      </c>
      <c r="N48" s="21">
        <v>67</v>
      </c>
      <c r="O48" s="30">
        <f>SUM(C48:N48)</f>
        <v>2435.5</v>
      </c>
      <c r="P48" s="67">
        <f t="shared" si="2"/>
        <v>1.0409999999999999</v>
      </c>
      <c r="Q48" s="2"/>
      <c r="R48" s="113">
        <f t="shared" si="0"/>
        <v>199.5</v>
      </c>
      <c r="S48" s="68">
        <f>R48/R50*100</f>
        <v>98.324297683587972</v>
      </c>
      <c r="T48" s="101"/>
      <c r="U48" s="101"/>
    </row>
    <row r="49" spans="1:21" ht="18" customHeight="1" thickBot="1" x14ac:dyDescent="0.2">
      <c r="A49" s="117" t="s">
        <v>120</v>
      </c>
      <c r="B49" s="118" t="s">
        <v>121</v>
      </c>
      <c r="C49" s="75">
        <v>22</v>
      </c>
      <c r="D49" s="76">
        <v>174.5</v>
      </c>
      <c r="E49" s="76"/>
      <c r="F49" s="76"/>
      <c r="G49" s="76"/>
      <c r="H49" s="76"/>
      <c r="I49" s="76"/>
      <c r="J49" s="76"/>
      <c r="K49" s="76"/>
      <c r="L49" s="76"/>
      <c r="M49" s="76"/>
      <c r="N49" s="124"/>
      <c r="O49" s="119">
        <f>SUM(C49:N49)</f>
        <v>196.5</v>
      </c>
      <c r="P49" s="90">
        <f t="shared" si="2"/>
        <v>8.4000000000000005E-2</v>
      </c>
      <c r="Q49" s="2"/>
      <c r="R49" s="81">
        <f t="shared" si="0"/>
        <v>196.5</v>
      </c>
      <c r="S49" s="111">
        <f>R49/R50*100</f>
        <v>96.845736816165598</v>
      </c>
      <c r="T49" s="101"/>
      <c r="U49" s="101"/>
    </row>
    <row r="50" spans="1:21" s="31" customFormat="1" ht="18" customHeight="1" x14ac:dyDescent="0.15">
      <c r="A50" s="132" t="s">
        <v>12</v>
      </c>
      <c r="B50" s="133"/>
      <c r="C50" s="71">
        <v>93.4</v>
      </c>
      <c r="D50" s="72">
        <v>109.5</v>
      </c>
      <c r="E50" s="72">
        <v>172.1</v>
      </c>
      <c r="F50" s="106">
        <v>216.1</v>
      </c>
      <c r="G50" s="106">
        <v>210.2</v>
      </c>
      <c r="H50" s="107">
        <v>324.2</v>
      </c>
      <c r="I50" s="107">
        <v>308.8</v>
      </c>
      <c r="J50" s="107">
        <v>239.6</v>
      </c>
      <c r="K50" s="106">
        <v>289.2</v>
      </c>
      <c r="L50" s="107">
        <v>132.69999999999999</v>
      </c>
      <c r="M50" s="107">
        <v>134.1</v>
      </c>
      <c r="N50" s="108">
        <v>108.9</v>
      </c>
      <c r="O50" s="73">
        <f t="shared" si="5"/>
        <v>2338.7999999999997</v>
      </c>
      <c r="P50" s="1"/>
      <c r="Q50" s="1"/>
      <c r="R50" s="80">
        <f t="shared" si="0"/>
        <v>202.9</v>
      </c>
      <c r="S50" s="79"/>
      <c r="T50" s="1"/>
    </row>
    <row r="51" spans="1:21" s="39" customFormat="1" ht="8.25" customHeight="1" x14ac:dyDescent="0.15">
      <c r="A51" s="32"/>
      <c r="B51" s="32"/>
      <c r="C51" s="33"/>
      <c r="D51" s="33"/>
      <c r="E51" s="33"/>
      <c r="F51" s="33"/>
      <c r="G51" s="33"/>
      <c r="H51" s="95"/>
      <c r="I51" s="96"/>
      <c r="J51" s="95"/>
      <c r="K51" s="33"/>
      <c r="L51" s="97"/>
      <c r="M51" s="98"/>
      <c r="N51" s="37"/>
      <c r="O51" s="38"/>
      <c r="R51" s="78"/>
    </row>
    <row r="52" spans="1:21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2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21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4"/>
  <sheetViews>
    <sheetView showGridLines="0" view="pageBreakPreview" zoomScaleNormal="100" zoomScaleSheetLayoutView="100" workbookViewId="0">
      <pane ySplit="3" topLeftCell="A29" activePane="bottomLeft" state="frozen"/>
      <selection activeCell="C50" sqref="C50"/>
      <selection pane="bottomLeft" activeCell="AA41" sqref="AA41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31" t="s">
        <v>17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 t="shared" ref="R4:R50" si="0">SUM(C4:D4)</f>
        <v>107.5</v>
      </c>
      <c r="S4" s="65">
        <f>R4/R50*100</f>
        <v>61.498855835240271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 t="shared" si="0"/>
        <v>106.5</v>
      </c>
      <c r="S5" s="65">
        <f>R5/R50*100</f>
        <v>60.926773455377571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1">SUM(C6:N6)</f>
        <v>2346.5</v>
      </c>
      <c r="P6" s="2"/>
      <c r="R6" s="62">
        <f t="shared" si="0"/>
        <v>146</v>
      </c>
      <c r="S6" s="65">
        <f>R6/R50*100</f>
        <v>83.524027459954226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 t="shared" si="0"/>
        <v>60</v>
      </c>
      <c r="S7" s="65">
        <f>R7/R50*100</f>
        <v>34.324942791762012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1"/>
        <v>3483.5</v>
      </c>
      <c r="P8" s="2"/>
      <c r="R8" s="62">
        <f t="shared" si="0"/>
        <v>198.5</v>
      </c>
      <c r="S8" s="65">
        <f>R8/R50*100</f>
        <v>113.55835240274598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1"/>
        <v>2341.5</v>
      </c>
      <c r="P9" s="2"/>
      <c r="R9" s="62">
        <f t="shared" si="0"/>
        <v>112</v>
      </c>
      <c r="S9" s="65">
        <f>R9/R50*100</f>
        <v>64.073226544622415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 t="shared" si="0"/>
        <v>189.5</v>
      </c>
      <c r="S10" s="65">
        <f>R10/R50*100</f>
        <v>108.40961098398169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1"/>
        <v>1901</v>
      </c>
      <c r="P11" s="2"/>
      <c r="R11" s="62">
        <f t="shared" si="0"/>
        <v>90</v>
      </c>
      <c r="S11" s="65">
        <f>R11/R50*100</f>
        <v>51.487414187643019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1"/>
        <v>2251.5</v>
      </c>
      <c r="P12" s="2"/>
      <c r="R12" s="62">
        <f t="shared" si="0"/>
        <v>431</v>
      </c>
      <c r="S12" s="65">
        <f>R12/R50*100</f>
        <v>246.56750572082379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1"/>
        <v>2204.5</v>
      </c>
      <c r="P13" s="2"/>
      <c r="R13" s="62">
        <f t="shared" si="0"/>
        <v>342.5</v>
      </c>
      <c r="S13" s="65">
        <f>R13/R50*100</f>
        <v>195.93821510297482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1"/>
        <v>2190</v>
      </c>
      <c r="P14" s="2"/>
      <c r="R14" s="62">
        <f t="shared" si="0"/>
        <v>150.5</v>
      </c>
      <c r="S14" s="65">
        <f>R14/R50*100</f>
        <v>86.098398169336377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1"/>
        <v>1992.5</v>
      </c>
      <c r="P15" s="8"/>
      <c r="R15" s="62">
        <f t="shared" si="0"/>
        <v>224.5</v>
      </c>
      <c r="S15" s="65">
        <f>R15/R50*100</f>
        <v>128.43249427917621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1"/>
        <v>2825.5</v>
      </c>
      <c r="P16" s="2"/>
      <c r="R16" s="62">
        <f t="shared" si="0"/>
        <v>193</v>
      </c>
      <c r="S16" s="65">
        <f>R16/R50*100</f>
        <v>110.41189931350112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 t="shared" si="0"/>
        <v>193</v>
      </c>
      <c r="S17" s="65">
        <f>R17/R50*100</f>
        <v>110.41189931350112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 t="shared" ref="P18:P49" si="2">ROUND(O18/$O$50,3)</f>
        <v>0.80400000000000005</v>
      </c>
      <c r="Q18" s="37"/>
      <c r="R18" s="62">
        <f t="shared" si="0"/>
        <v>113.5</v>
      </c>
      <c r="S18" s="65">
        <f>R18/R50*100</f>
        <v>64.931350114416475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1"/>
        <v>1947.5</v>
      </c>
      <c r="P19" s="12">
        <f t="shared" si="2"/>
        <v>0.83799999999999997</v>
      </c>
      <c r="R19" s="62">
        <f t="shared" si="0"/>
        <v>69.5</v>
      </c>
      <c r="S19" s="65">
        <f>R19/R50*100</f>
        <v>39.759725400457661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1"/>
        <v>2642</v>
      </c>
      <c r="P20" s="12">
        <f t="shared" si="2"/>
        <v>1.137</v>
      </c>
      <c r="R20" s="62">
        <f t="shared" si="0"/>
        <v>109.5</v>
      </c>
      <c r="S20" s="65">
        <f>R20/R50*100</f>
        <v>62.64302059496567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1"/>
        <v>2317</v>
      </c>
      <c r="P21" s="12">
        <f t="shared" si="2"/>
        <v>0.997</v>
      </c>
      <c r="R21" s="62">
        <f t="shared" si="0"/>
        <v>251</v>
      </c>
      <c r="S21" s="65">
        <f>R21/R50*100</f>
        <v>143.59267734553777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1"/>
        <v>2849.5</v>
      </c>
      <c r="P22" s="12">
        <f t="shared" si="2"/>
        <v>1.2270000000000001</v>
      </c>
      <c r="R22" s="62">
        <f t="shared" si="0"/>
        <v>121.5</v>
      </c>
      <c r="S22" s="65">
        <f>R22/R50*100</f>
        <v>69.508009153318071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1"/>
        <v>1827.5</v>
      </c>
      <c r="P23" s="12">
        <f t="shared" si="2"/>
        <v>0.78700000000000003</v>
      </c>
      <c r="R23" s="62">
        <f t="shared" si="0"/>
        <v>70.5</v>
      </c>
      <c r="S23" s="65">
        <f>R23/R50*100</f>
        <v>40.331807780320361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1"/>
        <v>1935.5</v>
      </c>
      <c r="P24" s="12">
        <f t="shared" si="2"/>
        <v>0.83299999999999996</v>
      </c>
      <c r="R24" s="62">
        <f t="shared" si="0"/>
        <v>269</v>
      </c>
      <c r="S24" s="65">
        <f>R24/R50*100</f>
        <v>153.89016018306637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1"/>
        <v>2624</v>
      </c>
      <c r="P25" s="12">
        <f t="shared" si="2"/>
        <v>1.1299999999999999</v>
      </c>
      <c r="R25" s="62">
        <f t="shared" si="0"/>
        <v>166.5</v>
      </c>
      <c r="S25" s="65">
        <f>R25/R50*100</f>
        <v>95.251716247139584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2"/>
        <v>1.3149999999999999</v>
      </c>
      <c r="R26" s="62">
        <f t="shared" si="0"/>
        <v>162.5</v>
      </c>
      <c r="S26" s="65">
        <f>R26/R50*100</f>
        <v>92.963386727688786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1"/>
        <v>2307</v>
      </c>
      <c r="P27" s="12">
        <f t="shared" si="2"/>
        <v>0.99299999999999999</v>
      </c>
      <c r="R27" s="62">
        <f t="shared" si="0"/>
        <v>115.5</v>
      </c>
      <c r="S27" s="65">
        <f>R27/R50*100</f>
        <v>66.075514874141874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243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1"/>
        <v>2105.5</v>
      </c>
      <c r="P28" s="12">
        <f t="shared" si="2"/>
        <v>0.90600000000000003</v>
      </c>
      <c r="R28" s="62">
        <f t="shared" si="0"/>
        <v>178.5</v>
      </c>
      <c r="S28" s="65">
        <f>R28/R50*100</f>
        <v>102.11670480549198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1"/>
        <v>2757.5</v>
      </c>
      <c r="P29" s="12">
        <f t="shared" si="2"/>
        <v>1.1870000000000001</v>
      </c>
      <c r="R29" s="62">
        <f t="shared" si="0"/>
        <v>162.5</v>
      </c>
      <c r="S29" s="65">
        <f>R29/R50*100</f>
        <v>92.963386727688786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1"/>
        <v>2168.5</v>
      </c>
      <c r="P30" s="12">
        <f t="shared" si="2"/>
        <v>0.93400000000000005</v>
      </c>
      <c r="R30" s="62">
        <f t="shared" si="0"/>
        <v>172.5</v>
      </c>
      <c r="S30" s="65">
        <f>R30/R50*100</f>
        <v>98.68421052631578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1"/>
        <v>1900.5</v>
      </c>
      <c r="P31" s="12">
        <f t="shared" si="2"/>
        <v>0.81799999999999995</v>
      </c>
      <c r="Q31" s="2"/>
      <c r="R31" s="62">
        <f t="shared" si="0"/>
        <v>211</v>
      </c>
      <c r="S31" s="65">
        <f>R31/R50*100</f>
        <v>120.70938215102973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3">SUM(C32:N32)</f>
        <v>2080</v>
      </c>
      <c r="P32" s="12">
        <f t="shared" si="2"/>
        <v>0.89500000000000002</v>
      </c>
      <c r="Q32" s="2"/>
      <c r="R32" s="62">
        <f t="shared" si="0"/>
        <v>236</v>
      </c>
      <c r="S32" s="65">
        <f>R32/R50*100</f>
        <v>135.01144164759725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3"/>
        <v>2683.5</v>
      </c>
      <c r="P33" s="12">
        <f t="shared" si="2"/>
        <v>1.155</v>
      </c>
      <c r="Q33" s="2"/>
      <c r="R33" s="62">
        <f t="shared" si="0"/>
        <v>170</v>
      </c>
      <c r="S33" s="65">
        <f>R33/R50*100</f>
        <v>97.254004576659042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3"/>
        <v>1989</v>
      </c>
      <c r="P34" s="12">
        <f t="shared" si="2"/>
        <v>0.85599999999999998</v>
      </c>
      <c r="Q34" s="2"/>
      <c r="R34" s="62">
        <f t="shared" si="0"/>
        <v>119</v>
      </c>
      <c r="S34" s="65">
        <f>R34/R50*100</f>
        <v>68.077803203661318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134</v>
      </c>
      <c r="M35" s="17">
        <v>136.5</v>
      </c>
      <c r="N35" s="17">
        <v>193</v>
      </c>
      <c r="O35" s="19">
        <f t="shared" si="3"/>
        <v>2279.5</v>
      </c>
      <c r="P35" s="12">
        <f t="shared" si="2"/>
        <v>0.98099999999999998</v>
      </c>
      <c r="Q35" s="2"/>
      <c r="R35" s="62">
        <f t="shared" si="0"/>
        <v>134</v>
      </c>
      <c r="S35" s="65">
        <f>R35/R50*100</f>
        <v>76.659038901601832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2"/>
        <v>0.96299999999999997</v>
      </c>
      <c r="Q36" s="2"/>
      <c r="R36" s="62">
        <f t="shared" si="0"/>
        <v>201</v>
      </c>
      <c r="S36" s="65">
        <f>R36/R50*100</f>
        <v>114.98855835240273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3"/>
        <v>2107.5</v>
      </c>
      <c r="P37" s="12">
        <f t="shared" si="2"/>
        <v>0.90700000000000003</v>
      </c>
      <c r="Q37" s="2"/>
      <c r="R37" s="62">
        <f t="shared" si="0"/>
        <v>208.5</v>
      </c>
      <c r="S37" s="65">
        <f>R37/R50*100</f>
        <v>119.27917620137298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3"/>
        <v>2814</v>
      </c>
      <c r="P38" s="12">
        <f t="shared" si="2"/>
        <v>1.2110000000000001</v>
      </c>
      <c r="Q38" s="2"/>
      <c r="R38" s="62">
        <f t="shared" si="0"/>
        <v>170</v>
      </c>
      <c r="S38" s="65">
        <f>R38/R50*100</f>
        <v>97.254004576659042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114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4">SUM(C39:N39)</f>
        <v>2457.5</v>
      </c>
      <c r="P39" s="12">
        <f t="shared" si="2"/>
        <v>1.0580000000000001</v>
      </c>
      <c r="Q39" s="2"/>
      <c r="R39" s="62">
        <f t="shared" si="0"/>
        <v>210</v>
      </c>
      <c r="S39" s="65">
        <f>R39/R50*100</f>
        <v>120.13729977116705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4"/>
        <v>1528.5</v>
      </c>
      <c r="P40" s="12">
        <f t="shared" si="2"/>
        <v>0.65800000000000003</v>
      </c>
      <c r="Q40" s="2"/>
      <c r="R40" s="62">
        <f t="shared" si="0"/>
        <v>150</v>
      </c>
      <c r="S40" s="65">
        <f>R40/R50*100</f>
        <v>85.812356979405024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4"/>
        <v>2926</v>
      </c>
      <c r="P41" s="67">
        <f t="shared" si="2"/>
        <v>1.26</v>
      </c>
      <c r="Q41" s="2"/>
      <c r="R41" s="62">
        <f t="shared" si="0"/>
        <v>219</v>
      </c>
      <c r="S41" s="68">
        <f>R41/R50*100</f>
        <v>125.28604118993134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4"/>
        <v>2723</v>
      </c>
      <c r="P42" s="12">
        <f t="shared" si="2"/>
        <v>1.1719999999999999</v>
      </c>
      <c r="Q42" s="74"/>
      <c r="R42" s="62">
        <f t="shared" si="0"/>
        <v>133</v>
      </c>
      <c r="S42" s="65">
        <f>R42/R50*100</f>
        <v>76.086956521739125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2"/>
        <v>1.264</v>
      </c>
      <c r="Q43" s="2"/>
      <c r="R43" s="62">
        <f t="shared" si="0"/>
        <v>357.5</v>
      </c>
      <c r="S43" s="65">
        <f>R43/R50*100</f>
        <v>204.51945080091534</v>
      </c>
    </row>
    <row r="44" spans="1:20" ht="18" customHeight="1" x14ac:dyDescent="0.15">
      <c r="A44" s="55" t="s">
        <v>109</v>
      </c>
      <c r="B44" s="56" t="s">
        <v>110</v>
      </c>
      <c r="C44" s="86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5">SUM(C44:N44)</f>
        <v>2421</v>
      </c>
      <c r="P44" s="12">
        <f t="shared" si="2"/>
        <v>1.042</v>
      </c>
      <c r="Q44" s="74"/>
      <c r="R44" s="62">
        <f t="shared" si="0"/>
        <v>195.5</v>
      </c>
      <c r="S44" s="68">
        <f>R44/R50*100</f>
        <v>111.8421052631579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 t="shared" ref="O45:O50" si="6">SUM(C45:N45)</f>
        <v>1711.5</v>
      </c>
      <c r="P45" s="12">
        <f t="shared" si="2"/>
        <v>0.73699999999999999</v>
      </c>
      <c r="Q45" s="2"/>
      <c r="R45" s="62">
        <f t="shared" si="0"/>
        <v>23.5</v>
      </c>
      <c r="S45" s="65">
        <f>R45/R50*100</f>
        <v>13.443935926773454</v>
      </c>
    </row>
    <row r="46" spans="1:20" ht="18" customHeight="1" x14ac:dyDescent="0.15">
      <c r="A46" s="55" t="s">
        <v>114</v>
      </c>
      <c r="B46" s="56" t="s">
        <v>115</v>
      </c>
      <c r="C46" s="86">
        <v>183</v>
      </c>
      <c r="D46" s="17">
        <v>108.5</v>
      </c>
      <c r="E46" s="17">
        <v>82.5</v>
      </c>
      <c r="F46" s="17">
        <v>277.5</v>
      </c>
      <c r="G46" s="17">
        <v>332</v>
      </c>
      <c r="H46" s="17">
        <v>290</v>
      </c>
      <c r="I46" s="17">
        <v>389.5</v>
      </c>
      <c r="J46" s="17">
        <v>249</v>
      </c>
      <c r="K46" s="17">
        <v>244.5</v>
      </c>
      <c r="L46" s="17">
        <v>9.5</v>
      </c>
      <c r="M46" s="17">
        <v>151.5</v>
      </c>
      <c r="N46" s="24">
        <v>70.5</v>
      </c>
      <c r="O46" s="19">
        <f t="shared" si="6"/>
        <v>2388</v>
      </c>
      <c r="P46" s="12">
        <f t="shared" si="2"/>
        <v>1.028</v>
      </c>
      <c r="Q46" s="74"/>
      <c r="R46" s="62">
        <f t="shared" si="0"/>
        <v>291.5</v>
      </c>
      <c r="S46" s="65">
        <f>R46/R50*100</f>
        <v>166.7620137299771</v>
      </c>
      <c r="T46" s="85"/>
    </row>
    <row r="47" spans="1:20" ht="18" customHeight="1" x14ac:dyDescent="0.15">
      <c r="A47" s="53" t="s">
        <v>116</v>
      </c>
      <c r="B47" s="54" t="s">
        <v>117</v>
      </c>
      <c r="C47" s="14">
        <v>90.5</v>
      </c>
      <c r="D47" s="15">
        <v>237.5</v>
      </c>
      <c r="E47" s="15">
        <v>152</v>
      </c>
      <c r="F47" s="15">
        <v>199</v>
      </c>
      <c r="G47" s="15">
        <v>160.5</v>
      </c>
      <c r="H47" s="15">
        <v>400</v>
      </c>
      <c r="I47" s="15">
        <v>275.5</v>
      </c>
      <c r="J47" s="15">
        <v>251</v>
      </c>
      <c r="K47" s="15">
        <v>212</v>
      </c>
      <c r="L47" s="15">
        <v>219.5</v>
      </c>
      <c r="M47" s="15">
        <v>285</v>
      </c>
      <c r="N47" s="15">
        <v>1</v>
      </c>
      <c r="O47" s="11">
        <f t="shared" si="6"/>
        <v>2483.5</v>
      </c>
      <c r="P47" s="84">
        <f t="shared" si="2"/>
        <v>1.069</v>
      </c>
      <c r="Q47" s="74"/>
      <c r="R47" s="110">
        <f t="shared" si="0"/>
        <v>328</v>
      </c>
      <c r="S47" s="114">
        <f>R47/R50*100</f>
        <v>187.64302059496566</v>
      </c>
      <c r="T47" s="101"/>
    </row>
    <row r="48" spans="1:20" ht="18" customHeight="1" thickBot="1" x14ac:dyDescent="0.2">
      <c r="A48" s="57" t="s">
        <v>119</v>
      </c>
      <c r="B48" s="58" t="s">
        <v>118</v>
      </c>
      <c r="C48" s="20">
        <v>18</v>
      </c>
      <c r="D48" s="21">
        <v>37.5</v>
      </c>
      <c r="E48" s="21">
        <v>161</v>
      </c>
      <c r="F48" s="21">
        <v>128</v>
      </c>
      <c r="G48" s="21">
        <v>294.5</v>
      </c>
      <c r="H48" s="21">
        <v>366.5</v>
      </c>
      <c r="I48" s="21">
        <v>114</v>
      </c>
      <c r="J48" s="21">
        <v>500</v>
      </c>
      <c r="K48" s="21">
        <v>482</v>
      </c>
      <c r="L48" s="21">
        <v>411.5</v>
      </c>
      <c r="M48" s="21">
        <v>50</v>
      </c>
      <c r="N48" s="21">
        <v>100.5</v>
      </c>
      <c r="O48" s="30">
        <f t="shared" si="6"/>
        <v>2663.5</v>
      </c>
      <c r="P48" s="67">
        <f t="shared" si="2"/>
        <v>1.147</v>
      </c>
      <c r="Q48" s="2"/>
      <c r="R48" s="113">
        <f t="shared" si="0"/>
        <v>55.5</v>
      </c>
      <c r="S48" s="68">
        <f>R48/R50*100</f>
        <v>31.750572082379865</v>
      </c>
      <c r="T48" s="101"/>
    </row>
    <row r="49" spans="1:31" ht="18" customHeight="1" thickBot="1" x14ac:dyDescent="0.2">
      <c r="A49" s="117" t="s">
        <v>120</v>
      </c>
      <c r="B49" s="118" t="s">
        <v>121</v>
      </c>
      <c r="C49" s="75">
        <v>19.5</v>
      </c>
      <c r="D49" s="76">
        <v>117</v>
      </c>
      <c r="E49" s="76"/>
      <c r="F49" s="76"/>
      <c r="G49" s="76"/>
      <c r="H49" s="76"/>
      <c r="I49" s="76"/>
      <c r="J49" s="76"/>
      <c r="K49" s="76"/>
      <c r="L49" s="76"/>
      <c r="M49" s="76"/>
      <c r="N49" s="124"/>
      <c r="O49" s="119">
        <f t="shared" si="6"/>
        <v>136.5</v>
      </c>
      <c r="P49" s="90">
        <f t="shared" si="2"/>
        <v>5.8999999999999997E-2</v>
      </c>
      <c r="Q49" s="2"/>
      <c r="R49" s="81">
        <f t="shared" si="0"/>
        <v>136.5</v>
      </c>
      <c r="S49" s="111">
        <f>R49/R50*100</f>
        <v>78.08924485125857</v>
      </c>
      <c r="T49" s="101"/>
    </row>
    <row r="50" spans="1:31" s="31" customFormat="1" ht="18" customHeight="1" x14ac:dyDescent="0.15">
      <c r="A50" s="132" t="s">
        <v>12</v>
      </c>
      <c r="B50" s="134"/>
      <c r="C50" s="71">
        <v>80.099999999999994</v>
      </c>
      <c r="D50" s="72">
        <v>94.7</v>
      </c>
      <c r="E50" s="72">
        <v>172.3</v>
      </c>
      <c r="F50" s="72">
        <v>218.4</v>
      </c>
      <c r="G50" s="72">
        <v>241.2</v>
      </c>
      <c r="H50" s="72">
        <v>294.39999999999998</v>
      </c>
      <c r="I50" s="72">
        <v>370.5</v>
      </c>
      <c r="J50" s="72">
        <v>326.39999999999998</v>
      </c>
      <c r="K50" s="72">
        <v>235.5</v>
      </c>
      <c r="L50" s="72">
        <v>120.8</v>
      </c>
      <c r="M50" s="72">
        <v>100.6</v>
      </c>
      <c r="N50" s="72">
        <v>68</v>
      </c>
      <c r="O50" s="73">
        <f t="shared" si="6"/>
        <v>2322.9</v>
      </c>
      <c r="P50" s="1"/>
      <c r="Q50" s="1"/>
      <c r="R50" s="80">
        <f t="shared" si="0"/>
        <v>174.8</v>
      </c>
      <c r="S50" s="79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31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31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S54"/>
  <sheetViews>
    <sheetView showGridLines="0" tabSelected="1" view="pageBreakPreview" zoomScaleNormal="100" zoomScaleSheetLayoutView="100" workbookViewId="0">
      <pane ySplit="3" topLeftCell="A29" activePane="bottomLeft" state="frozen"/>
      <selection activeCell="C50" sqref="C50"/>
      <selection pane="bottomLeft" activeCell="AB49" sqref="AB4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31" t="s">
        <v>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29" t="s">
        <v>108</v>
      </c>
      <c r="B3" s="130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122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 t="shared" ref="R4:R50" si="0">SUM(C4:D4)</f>
        <v>110</v>
      </c>
      <c r="S4" s="65">
        <f>R4/R50*100</f>
        <v>71.105365223012285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1">SUM(C5:N5)</f>
        <v>1867</v>
      </c>
      <c r="P5" s="2"/>
      <c r="R5" s="62">
        <f t="shared" si="0"/>
        <v>178</v>
      </c>
      <c r="S5" s="65">
        <f>R5/R50*100</f>
        <v>115.06140917905626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1"/>
        <v>2095</v>
      </c>
      <c r="P6" s="2"/>
      <c r="R6" s="62">
        <f t="shared" si="0"/>
        <v>126</v>
      </c>
      <c r="S6" s="65">
        <f>R6/R50*100</f>
        <v>81.447963800904986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 t="shared" si="0"/>
        <v>112</v>
      </c>
      <c r="S7" s="65">
        <f>R7/R50*100</f>
        <v>72.398190045248882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1"/>
        <v>2514</v>
      </c>
      <c r="P8" s="2"/>
      <c r="R8" s="62">
        <f t="shared" si="0"/>
        <v>191</v>
      </c>
      <c r="S8" s="65">
        <f>R8/R50*100</f>
        <v>123.46477052359405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1"/>
        <v>2025</v>
      </c>
      <c r="P9" s="2"/>
      <c r="R9" s="62">
        <f t="shared" si="0"/>
        <v>70</v>
      </c>
      <c r="S9" s="65">
        <f>R9/R50*100</f>
        <v>45.248868778280546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 t="shared" si="0"/>
        <v>112</v>
      </c>
      <c r="S10" s="65">
        <f>R10/R50*100</f>
        <v>72.398190045248882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1"/>
        <v>1576</v>
      </c>
      <c r="P11" s="2"/>
      <c r="R11" s="62">
        <f t="shared" si="0"/>
        <v>102</v>
      </c>
      <c r="S11" s="65">
        <f>R11/R50*100</f>
        <v>65.934065934065941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1"/>
        <v>1907</v>
      </c>
      <c r="P12" s="2"/>
      <c r="R12" s="62">
        <f t="shared" si="0"/>
        <v>457</v>
      </c>
      <c r="S12" s="65">
        <f>R12/R50*100</f>
        <v>295.41047188106012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1"/>
        <v>1880</v>
      </c>
      <c r="P13" s="2"/>
      <c r="R13" s="62">
        <f t="shared" si="0"/>
        <v>347</v>
      </c>
      <c r="S13" s="65">
        <f>R13/R50*100</f>
        <v>224.30510665804783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1"/>
        <v>2069</v>
      </c>
      <c r="P14" s="2"/>
      <c r="R14" s="62">
        <f t="shared" si="0"/>
        <v>182</v>
      </c>
      <c r="S14" s="65">
        <f>R14/R50*100</f>
        <v>117.64705882352942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1"/>
        <v>1399</v>
      </c>
      <c r="P15" s="8"/>
      <c r="R15" s="62">
        <f t="shared" si="0"/>
        <v>232</v>
      </c>
      <c r="S15" s="65">
        <f>R15/R50*100</f>
        <v>149.96767937944409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1"/>
        <v>2232</v>
      </c>
      <c r="P16" s="2"/>
      <c r="R16" s="62">
        <f t="shared" si="0"/>
        <v>132</v>
      </c>
      <c r="S16" s="65">
        <f>R16/R50*100</f>
        <v>85.326438267614748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 t="shared" si="0"/>
        <v>124</v>
      </c>
      <c r="S17" s="65">
        <f>R17/R50*100</f>
        <v>80.15513897866839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 t="shared" ref="P18:P49" si="2">ROUND(O18/$O$50,3)</f>
        <v>0.89400000000000002</v>
      </c>
      <c r="R18" s="62">
        <f t="shared" si="0"/>
        <v>104</v>
      </c>
      <c r="S18" s="65">
        <f>R18/R50*100</f>
        <v>67.226890756302524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1"/>
        <v>1386</v>
      </c>
      <c r="P19" s="12">
        <f t="shared" si="2"/>
        <v>0.73699999999999999</v>
      </c>
      <c r="R19" s="62">
        <f t="shared" si="0"/>
        <v>93</v>
      </c>
      <c r="S19" s="65">
        <f>R19/R50*100</f>
        <v>60.1163542340013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1"/>
        <v>2318</v>
      </c>
      <c r="P20" s="12">
        <f t="shared" si="2"/>
        <v>1.232</v>
      </c>
      <c r="R20" s="62">
        <f t="shared" si="0"/>
        <v>65</v>
      </c>
      <c r="S20" s="65">
        <f>R20/R50*100</f>
        <v>42.016806722689076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1"/>
        <v>1884</v>
      </c>
      <c r="P21" s="12">
        <f t="shared" si="2"/>
        <v>1.002</v>
      </c>
      <c r="R21" s="62">
        <f t="shared" si="0"/>
        <v>261</v>
      </c>
      <c r="S21" s="65">
        <f>R21/R50*100</f>
        <v>168.71363930187462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1"/>
        <v>2282</v>
      </c>
      <c r="P22" s="12">
        <f t="shared" si="2"/>
        <v>1.2130000000000001</v>
      </c>
      <c r="R22" s="62">
        <f t="shared" si="0"/>
        <v>85</v>
      </c>
      <c r="S22" s="65">
        <f>R22/R50*100</f>
        <v>54.945054945054949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1"/>
        <v>1690</v>
      </c>
      <c r="P23" s="12">
        <f t="shared" si="2"/>
        <v>0.89800000000000002</v>
      </c>
      <c r="R23" s="62">
        <f t="shared" si="0"/>
        <v>110</v>
      </c>
      <c r="S23" s="65">
        <f>R23/R50*100</f>
        <v>71.105365223012285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1"/>
        <v>1768</v>
      </c>
      <c r="P24" s="12">
        <f t="shared" si="2"/>
        <v>0.94</v>
      </c>
      <c r="R24" s="62">
        <f t="shared" si="0"/>
        <v>253</v>
      </c>
      <c r="S24" s="65">
        <f>R24/R50*100</f>
        <v>163.54234001292826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1"/>
        <v>1658</v>
      </c>
      <c r="P25" s="12">
        <f t="shared" si="2"/>
        <v>0.88100000000000001</v>
      </c>
      <c r="R25" s="62">
        <f t="shared" si="0"/>
        <v>149</v>
      </c>
      <c r="S25" s="65">
        <f>R25/R50*100</f>
        <v>96.315449256625726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2"/>
        <v>1.347</v>
      </c>
      <c r="R26" s="62">
        <f t="shared" si="0"/>
        <v>137</v>
      </c>
      <c r="S26" s="65">
        <f>R26/R50*100</f>
        <v>88.558500323206218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1"/>
        <v>1905</v>
      </c>
      <c r="P27" s="12">
        <f t="shared" si="2"/>
        <v>1.0129999999999999</v>
      </c>
      <c r="R27" s="62">
        <f t="shared" si="0"/>
        <v>91</v>
      </c>
      <c r="S27" s="65">
        <f>R27/R50*100</f>
        <v>58.82352941176471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153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1"/>
        <v>1419</v>
      </c>
      <c r="P28" s="12">
        <f t="shared" si="2"/>
        <v>0.754</v>
      </c>
      <c r="R28" s="62">
        <f t="shared" si="0"/>
        <v>160</v>
      </c>
      <c r="S28" s="65">
        <f>R28/R50*100</f>
        <v>103.42598577892697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1"/>
        <v>2585</v>
      </c>
      <c r="P29" s="12">
        <f t="shared" si="2"/>
        <v>1.3740000000000001</v>
      </c>
      <c r="R29" s="62">
        <f t="shared" si="0"/>
        <v>157</v>
      </c>
      <c r="S29" s="65">
        <f>R29/R50*100</f>
        <v>101.4867485455721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1"/>
        <v>1457</v>
      </c>
      <c r="P30" s="12">
        <f t="shared" si="2"/>
        <v>0.77500000000000002</v>
      </c>
      <c r="R30" s="62">
        <f t="shared" si="0"/>
        <v>118</v>
      </c>
      <c r="S30" s="65">
        <f>R30/R50*100</f>
        <v>76.276664511958643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1"/>
        <v>1833.5</v>
      </c>
      <c r="P31" s="12">
        <f t="shared" si="2"/>
        <v>0.97499999999999998</v>
      </c>
      <c r="Q31" s="2"/>
      <c r="R31" s="62">
        <f t="shared" si="0"/>
        <v>163</v>
      </c>
      <c r="S31" s="65">
        <f>R31/R50*100</f>
        <v>105.36522301228185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3">SUM(C32:N32)</f>
        <v>1722.5</v>
      </c>
      <c r="P32" s="12">
        <f t="shared" si="2"/>
        <v>0.91600000000000004</v>
      </c>
      <c r="Q32" s="2"/>
      <c r="R32" s="62">
        <f t="shared" si="0"/>
        <v>185</v>
      </c>
      <c r="S32" s="65">
        <f>R32/R50*100</f>
        <v>119.58629605688431</v>
      </c>
    </row>
    <row r="33" spans="1:19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3"/>
        <v>2155.5</v>
      </c>
      <c r="P33" s="12">
        <f t="shared" si="2"/>
        <v>1.1459999999999999</v>
      </c>
      <c r="Q33" s="2"/>
      <c r="R33" s="62">
        <f t="shared" si="0"/>
        <v>185.5</v>
      </c>
      <c r="S33" s="65">
        <f>R33/R50*100</f>
        <v>119.90950226244345</v>
      </c>
    </row>
    <row r="34" spans="1:19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3"/>
        <v>1943.5</v>
      </c>
      <c r="P34" s="12">
        <f t="shared" si="2"/>
        <v>1.0329999999999999</v>
      </c>
      <c r="Q34" s="2"/>
      <c r="R34" s="62">
        <f t="shared" si="0"/>
        <v>112</v>
      </c>
      <c r="S34" s="65">
        <f>R34/R50*100</f>
        <v>72.398190045248882</v>
      </c>
    </row>
    <row r="35" spans="1:19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51.5</v>
      </c>
      <c r="M35" s="17">
        <v>149.5</v>
      </c>
      <c r="N35" s="17">
        <v>139</v>
      </c>
      <c r="O35" s="19">
        <f t="shared" si="3"/>
        <v>1900</v>
      </c>
      <c r="P35" s="12">
        <f t="shared" si="2"/>
        <v>1.01</v>
      </c>
      <c r="Q35" s="2"/>
      <c r="R35" s="62">
        <f t="shared" si="0"/>
        <v>159.5</v>
      </c>
      <c r="S35" s="65">
        <f>R35/R50*100</f>
        <v>103.10277957336783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2"/>
        <v>1.0620000000000001</v>
      </c>
      <c r="Q36" s="2"/>
      <c r="R36" s="62">
        <f t="shared" si="0"/>
        <v>165</v>
      </c>
      <c r="S36" s="65">
        <f>R36/R50*100</f>
        <v>106.65804783451843</v>
      </c>
    </row>
    <row r="37" spans="1:19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3"/>
        <v>1685.5</v>
      </c>
      <c r="P37" s="12">
        <f t="shared" si="2"/>
        <v>0.89600000000000002</v>
      </c>
      <c r="Q37" s="2"/>
      <c r="R37" s="62">
        <f t="shared" si="0"/>
        <v>166</v>
      </c>
      <c r="S37" s="65">
        <f>R37/R50*100</f>
        <v>107.30446024563673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3"/>
        <v>1890</v>
      </c>
      <c r="P38" s="12">
        <f t="shared" si="2"/>
        <v>1.0049999999999999</v>
      </c>
      <c r="Q38" s="2"/>
      <c r="R38" s="62">
        <f t="shared" si="0"/>
        <v>121</v>
      </c>
      <c r="S38" s="65">
        <f>R38/R50*100</f>
        <v>78.215901745313516</v>
      </c>
    </row>
    <row r="39" spans="1:19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4">SUM(C39:N39)</f>
        <v>2165.5</v>
      </c>
      <c r="P39" s="12">
        <f t="shared" si="2"/>
        <v>1.151</v>
      </c>
      <c r="Q39" s="2"/>
      <c r="R39" s="62">
        <f t="shared" si="0"/>
        <v>199</v>
      </c>
      <c r="S39" s="65">
        <f>R39/R50*100</f>
        <v>128.6360698125404</v>
      </c>
    </row>
    <row r="40" spans="1:19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4"/>
        <v>2160</v>
      </c>
      <c r="P40" s="12">
        <f t="shared" si="2"/>
        <v>1.1479999999999999</v>
      </c>
      <c r="Q40" s="2"/>
      <c r="R40" s="62">
        <f t="shared" si="0"/>
        <v>126</v>
      </c>
      <c r="S40" s="65">
        <f>R40/R50*100</f>
        <v>81.447963800904986</v>
      </c>
    </row>
    <row r="41" spans="1:19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4"/>
        <v>1850.5</v>
      </c>
      <c r="P41" s="67">
        <f t="shared" si="2"/>
        <v>0.98399999999999999</v>
      </c>
      <c r="Q41" s="2"/>
      <c r="R41" s="62">
        <f t="shared" si="0"/>
        <v>138</v>
      </c>
      <c r="S41" s="68">
        <f>R41/R50*100</f>
        <v>89.204912734324509</v>
      </c>
    </row>
    <row r="42" spans="1:19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2"/>
        <v>0.89600000000000002</v>
      </c>
      <c r="Q42" s="74"/>
      <c r="R42" s="62">
        <f t="shared" si="0"/>
        <v>120</v>
      </c>
      <c r="S42" s="65">
        <f>R42/R50*100</f>
        <v>77.569489334195225</v>
      </c>
    </row>
    <row r="43" spans="1:19" ht="18" customHeight="1" x14ac:dyDescent="0.15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5">SUM(C43:N43)</f>
        <v>2230</v>
      </c>
      <c r="P43" s="12">
        <f t="shared" si="2"/>
        <v>1.1859999999999999</v>
      </c>
      <c r="Q43" s="2"/>
      <c r="R43" s="62">
        <f t="shared" si="0"/>
        <v>346.5</v>
      </c>
      <c r="S43" s="65">
        <f>R43/R50*100</f>
        <v>223.9819004524887</v>
      </c>
    </row>
    <row r="44" spans="1:19" ht="18" customHeight="1" x14ac:dyDescent="0.15">
      <c r="A44" s="55" t="s">
        <v>109</v>
      </c>
      <c r="B44" s="56" t="s">
        <v>110</v>
      </c>
      <c r="C44" s="86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5"/>
        <v>1966.5</v>
      </c>
      <c r="P44" s="12">
        <f t="shared" si="2"/>
        <v>1.0449999999999999</v>
      </c>
      <c r="Q44" s="74"/>
      <c r="R44" s="62">
        <f t="shared" si="0"/>
        <v>168.5</v>
      </c>
      <c r="S44" s="68">
        <f>R44/R50*100</f>
        <v>108.92049127343246</v>
      </c>
    </row>
    <row r="45" spans="1:19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 t="shared" ref="O45:O50" si="6">SUM(C45:N45)</f>
        <v>1372.5</v>
      </c>
      <c r="P45" s="12">
        <f t="shared" si="2"/>
        <v>0.73</v>
      </c>
      <c r="Q45" s="2"/>
      <c r="R45" s="62">
        <f t="shared" si="0"/>
        <v>44</v>
      </c>
      <c r="S45" s="65">
        <f>R45/R50*100</f>
        <v>28.442146089204918</v>
      </c>
    </row>
    <row r="46" spans="1:19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23">
        <v>58.5</v>
      </c>
      <c r="O46" s="11">
        <f t="shared" si="6"/>
        <v>1562</v>
      </c>
      <c r="P46" s="12">
        <f t="shared" si="2"/>
        <v>0.83</v>
      </c>
      <c r="Q46" s="2"/>
      <c r="R46" s="62">
        <f t="shared" si="0"/>
        <v>173</v>
      </c>
      <c r="S46" s="65">
        <f>R46/R50*100</f>
        <v>111.82934712346477</v>
      </c>
    </row>
    <row r="47" spans="1:19" ht="18" customHeight="1" x14ac:dyDescent="0.15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 t="shared" si="6"/>
        <v>1882</v>
      </c>
      <c r="P47" s="84">
        <f t="shared" si="2"/>
        <v>1.0009999999999999</v>
      </c>
      <c r="Q47" s="74"/>
      <c r="R47" s="110">
        <f t="shared" si="0"/>
        <v>252</v>
      </c>
      <c r="S47" s="114">
        <f>R47/R50*100</f>
        <v>162.89592760180997</v>
      </c>
    </row>
    <row r="48" spans="1:19" ht="18" customHeight="1" thickBot="1" x14ac:dyDescent="0.2">
      <c r="A48" s="57" t="s">
        <v>119</v>
      </c>
      <c r="B48" s="58" t="s">
        <v>118</v>
      </c>
      <c r="C48" s="20">
        <v>29</v>
      </c>
      <c r="D48" s="21">
        <v>34.5</v>
      </c>
      <c r="E48" s="21">
        <v>99</v>
      </c>
      <c r="F48" s="21">
        <v>52</v>
      </c>
      <c r="G48" s="21">
        <v>183.5</v>
      </c>
      <c r="H48" s="21">
        <v>261</v>
      </c>
      <c r="I48" s="21">
        <v>60</v>
      </c>
      <c r="J48" s="21">
        <v>530.5</v>
      </c>
      <c r="K48" s="21">
        <v>323</v>
      </c>
      <c r="L48" s="21">
        <v>86</v>
      </c>
      <c r="M48" s="21">
        <v>34</v>
      </c>
      <c r="N48" s="21">
        <v>91</v>
      </c>
      <c r="O48" s="30">
        <f t="shared" si="6"/>
        <v>1783.5</v>
      </c>
      <c r="P48" s="67">
        <f>ROUND(O48/$O$50,3)</f>
        <v>0.94799999999999995</v>
      </c>
      <c r="Q48" s="2"/>
      <c r="R48" s="113">
        <f t="shared" si="0"/>
        <v>63.5</v>
      </c>
      <c r="S48" s="68">
        <f>R48/R50*100</f>
        <v>41.047188106011639</v>
      </c>
    </row>
    <row r="49" spans="1:19" ht="18" customHeight="1" thickBot="1" x14ac:dyDescent="0.2">
      <c r="A49" s="117" t="s">
        <v>120</v>
      </c>
      <c r="B49" s="118" t="s">
        <v>121</v>
      </c>
      <c r="C49" s="75">
        <v>9</v>
      </c>
      <c r="D49" s="76">
        <v>93.5</v>
      </c>
      <c r="E49" s="76"/>
      <c r="F49" s="76"/>
      <c r="G49" s="76"/>
      <c r="H49" s="76"/>
      <c r="I49" s="76"/>
      <c r="J49" s="76"/>
      <c r="K49" s="76"/>
      <c r="L49" s="76"/>
      <c r="M49" s="76"/>
      <c r="N49" s="124"/>
      <c r="O49" s="119">
        <f t="shared" si="6"/>
        <v>102.5</v>
      </c>
      <c r="P49" s="90">
        <f t="shared" si="2"/>
        <v>5.3999999999999999E-2</v>
      </c>
      <c r="Q49" s="2"/>
      <c r="R49" s="81">
        <f t="shared" si="0"/>
        <v>102.5</v>
      </c>
      <c r="S49" s="111">
        <f>R49/R50*100</f>
        <v>66.257272139625087</v>
      </c>
    </row>
    <row r="50" spans="1:19" s="31" customFormat="1" ht="18" customHeight="1" x14ac:dyDescent="0.15">
      <c r="A50" s="132" t="s">
        <v>12</v>
      </c>
      <c r="B50" s="134"/>
      <c r="C50" s="71">
        <v>76.099999999999994</v>
      </c>
      <c r="D50" s="72">
        <v>78.599999999999994</v>
      </c>
      <c r="E50" s="72">
        <v>127.8</v>
      </c>
      <c r="F50" s="72">
        <v>148.69999999999999</v>
      </c>
      <c r="G50" s="72">
        <v>165</v>
      </c>
      <c r="H50" s="72">
        <v>273.10000000000002</v>
      </c>
      <c r="I50" s="72">
        <v>316.10000000000002</v>
      </c>
      <c r="J50" s="72">
        <v>250.9</v>
      </c>
      <c r="K50" s="72">
        <v>173.7</v>
      </c>
      <c r="L50" s="72">
        <v>94.1</v>
      </c>
      <c r="M50" s="72">
        <v>97.5</v>
      </c>
      <c r="N50" s="72">
        <v>79.400000000000006</v>
      </c>
      <c r="O50" s="73">
        <f t="shared" si="6"/>
        <v>1881.0000000000002</v>
      </c>
      <c r="P50" s="1"/>
      <c r="Q50" s="1"/>
      <c r="R50" s="109">
        <f t="shared" si="0"/>
        <v>154.69999999999999</v>
      </c>
      <c r="S50" s="69"/>
    </row>
    <row r="51" spans="1:19" s="39" customFormat="1" ht="8.25" customHeight="1" x14ac:dyDescent="0.15">
      <c r="A51" s="32"/>
      <c r="B51" s="32"/>
      <c r="C51" s="33"/>
      <c r="D51" s="33"/>
      <c r="E51" s="33"/>
      <c r="F51" s="33"/>
      <c r="G51" s="33"/>
      <c r="H51" s="33"/>
      <c r="I51" s="34"/>
      <c r="J51" s="33"/>
      <c r="K51" s="33"/>
      <c r="L51" s="35"/>
      <c r="M51" s="36"/>
      <c r="N51" s="37"/>
      <c r="O51" s="38"/>
    </row>
    <row r="52" spans="1:19" ht="18" customHeight="1" x14ac:dyDescent="0.15">
      <c r="A52" s="39" t="s">
        <v>111</v>
      </c>
      <c r="C52" s="47"/>
      <c r="D52" s="47"/>
      <c r="E52" s="47"/>
      <c r="F52" s="47"/>
      <c r="G52" s="47"/>
      <c r="H52" s="47"/>
      <c r="I52" s="47"/>
      <c r="J52" s="47"/>
      <c r="K52" s="47"/>
      <c r="L52" s="42"/>
      <c r="M52" s="48"/>
      <c r="N52" s="49"/>
      <c r="O52" s="126" t="s">
        <v>23</v>
      </c>
      <c r="P52" s="126"/>
      <c r="Q52" s="126"/>
      <c r="R52" s="126"/>
      <c r="S52" s="126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9" ht="18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R54" s="44"/>
    </row>
  </sheetData>
  <mergeCells count="4">
    <mergeCell ref="A1:S1"/>
    <mergeCell ref="O52:S52"/>
    <mergeCell ref="A50:B50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3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2024-02-01T00:46:20Z</cp:lastPrinted>
  <dcterms:created xsi:type="dcterms:W3CDTF">2008-06-17T04:10:05Z</dcterms:created>
  <dcterms:modified xsi:type="dcterms:W3CDTF">2026-03-02T05:18:38Z</dcterms:modified>
</cp:coreProperties>
</file>