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307" documentId="8_{922CB767-54EA-4497-8F94-6931070D90F8}" xr6:coauthVersionLast="47" xr6:coauthVersionMax="47" xr10:uidLastSave="{2DB7E05F-0EC3-42CC-800A-9C881D5CEAA5}"/>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<sst xmlns="http://schemas.openxmlformats.org/spreadsheetml/2006/main" count="4675" uniqueCount="2219">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</sst>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40"/>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8" t="s">
        <v>13</v>
      </c>
    </row>
    <row r="24" spans="1:31" ht="20.100000000000001" customHeight="1" thickBot="1">
      <c r="A24" s="132"/>
      <c r="B24" s="239" t="s">
        <v>14</v>
      </c>
      <c r="C24" s="492" t="s">
        <v>15</v>
      </c>
      <c r="D24" s="492"/>
      <c r="E24" s="492"/>
      <c r="F24" s="492"/>
      <c r="G24" s="492"/>
      <c r="H24" s="492"/>
      <c r="I24" s="492"/>
      <c r="J24" s="492"/>
      <c r="K24" s="492"/>
      <c r="L24" s="493"/>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40"/>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9"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40"/>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9"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5"/>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2191</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28</v>
      </c>
      <c r="C38" s="534" t="s">
        <v>2212</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9" t="s">
        <v>35</v>
      </c>
      <c r="X39" s="506"/>
      <c r="Y39" s="508"/>
      <c r="Z39" s="488"/>
      <c r="AA39" s="246"/>
    </row>
    <row r="40" spans="1:29" ht="33.950000000000003" customHeight="1">
      <c r="A40" s="132"/>
      <c r="B40" s="250">
        <v>1</v>
      </c>
      <c r="C40" s="544"/>
      <c r="D40" s="545"/>
      <c r="E40" s="545"/>
      <c r="F40" s="545"/>
      <c r="G40" s="545"/>
      <c r="H40" s="545"/>
      <c r="I40" s="545"/>
      <c r="J40" s="545"/>
      <c r="K40" s="545"/>
      <c r="L40" s="546"/>
      <c r="M40" s="541"/>
      <c r="N40" s="542"/>
      <c r="O40" s="542"/>
      <c r="P40" s="542"/>
      <c r="Q40" s="543"/>
      <c r="R40" s="539"/>
      <c r="S40" s="539"/>
      <c r="T40" s="539"/>
      <c r="U40" s="539"/>
      <c r="V40" s="539"/>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531"/>
      <c r="D41" s="532"/>
      <c r="E41" s="532"/>
      <c r="F41" s="532"/>
      <c r="G41" s="532"/>
      <c r="H41" s="532"/>
      <c r="I41" s="532"/>
      <c r="J41" s="532"/>
      <c r="K41" s="532"/>
      <c r="L41" s="533"/>
      <c r="M41" s="536"/>
      <c r="N41" s="537"/>
      <c r="O41" s="537"/>
      <c r="P41" s="537"/>
      <c r="Q41" s="538"/>
      <c r="R41" s="539"/>
      <c r="S41" s="539"/>
      <c r="T41" s="539"/>
      <c r="U41" s="539"/>
      <c r="V41" s="539"/>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531"/>
      <c r="D43" s="532"/>
      <c r="E43" s="532"/>
      <c r="F43" s="532"/>
      <c r="G43" s="532"/>
      <c r="H43" s="532"/>
      <c r="I43" s="532"/>
      <c r="J43" s="532"/>
      <c r="K43" s="532"/>
      <c r="L43" s="533"/>
      <c r="M43" s="536"/>
      <c r="N43" s="537"/>
      <c r="O43" s="537"/>
      <c r="P43" s="537"/>
      <c r="Q43" s="538"/>
      <c r="R43" s="539"/>
      <c r="S43" s="539"/>
      <c r="T43" s="539"/>
      <c r="U43" s="539"/>
      <c r="V43" s="539"/>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531"/>
      <c r="D44" s="532"/>
      <c r="E44" s="532"/>
      <c r="F44" s="532"/>
      <c r="G44" s="532"/>
      <c r="H44" s="532"/>
      <c r="I44" s="532"/>
      <c r="J44" s="532"/>
      <c r="K44" s="532"/>
      <c r="L44" s="533"/>
      <c r="M44" s="536"/>
      <c r="N44" s="537"/>
      <c r="O44" s="537"/>
      <c r="P44" s="537"/>
      <c r="Q44" s="538"/>
      <c r="R44" s="539"/>
      <c r="S44" s="539"/>
      <c r="T44" s="539"/>
      <c r="U44" s="539"/>
      <c r="V44" s="539"/>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531"/>
      <c r="D45" s="532"/>
      <c r="E45" s="532"/>
      <c r="F45" s="532"/>
      <c r="G45" s="532"/>
      <c r="H45" s="532"/>
      <c r="I45" s="532"/>
      <c r="J45" s="532"/>
      <c r="K45" s="532"/>
      <c r="L45" s="533"/>
      <c r="M45" s="536"/>
      <c r="N45" s="537"/>
      <c r="O45" s="537"/>
      <c r="P45" s="537"/>
      <c r="Q45" s="538"/>
      <c r="R45" s="539"/>
      <c r="S45" s="539"/>
      <c r="T45" s="539"/>
      <c r="U45" s="539"/>
      <c r="V45" s="539"/>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531"/>
      <c r="D46" s="532"/>
      <c r="E46" s="532"/>
      <c r="F46" s="532"/>
      <c r="G46" s="532"/>
      <c r="H46" s="532"/>
      <c r="I46" s="532"/>
      <c r="J46" s="532"/>
      <c r="K46" s="532"/>
      <c r="L46" s="533"/>
      <c r="M46" s="536"/>
      <c r="N46" s="537"/>
      <c r="O46" s="537"/>
      <c r="P46" s="537"/>
      <c r="Q46" s="538"/>
      <c r="R46" s="539"/>
      <c r="S46" s="539"/>
      <c r="T46" s="539"/>
      <c r="U46" s="539"/>
      <c r="V46" s="539"/>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2218</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49</v>
      </c>
      <c r="AR18" s="728"/>
      <c r="AS18" s="728"/>
      <c r="AT18" s="728"/>
      <c r="AU18" s="728"/>
      <c r="AV18" s="728"/>
      <c r="AW18" s="728"/>
      <c r="AX18" s="728"/>
      <c r="AY18" s="728"/>
      <c r="AZ18" s="728"/>
      <c r="BA18" s="728"/>
      <c r="BB18" s="728"/>
      <c r="BC18" s="728"/>
      <c r="BD18" s="728"/>
      <c r="BE18" s="729"/>
    </row>
    <row r="19" spans="1:57" ht="23.25" customHeight="1" thickBot="1">
      <c r="A19" s="38"/>
      <c r="B19" s="461"/>
      <c r="C19" s="685" t="s">
        <v>2145</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8" t="s">
        <v>47</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638" t="s">
        <v>2147</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2154</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638" t="s">
        <v>2155</v>
      </c>
      <c r="D23" s="638"/>
      <c r="E23" s="638"/>
      <c r="F23" s="638"/>
      <c r="G23" s="638"/>
      <c r="H23" s="638"/>
      <c r="I23" s="638"/>
      <c r="J23" s="638"/>
      <c r="K23" s="638"/>
      <c r="L23" s="638"/>
      <c r="M23" s="638"/>
      <c r="N23" s="638"/>
      <c r="O23" s="638"/>
      <c r="P23" s="691"/>
      <c r="Q23" s="692">
        <f>W19</f>
        <v>0</v>
      </c>
      <c r="R23" s="693"/>
      <c r="S23" s="693"/>
      <c r="T23" s="693"/>
      <c r="U23" s="693"/>
      <c r="V23" s="693"/>
      <c r="W23" s="462"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2150</v>
      </c>
      <c r="C24" s="638" t="s">
        <v>2156</v>
      </c>
      <c r="D24" s="638"/>
      <c r="E24" s="638"/>
      <c r="F24" s="638"/>
      <c r="G24" s="638"/>
      <c r="H24" s="638"/>
      <c r="I24" s="638"/>
      <c r="J24" s="638"/>
      <c r="K24" s="638"/>
      <c r="L24" s="638"/>
      <c r="M24" s="638"/>
      <c r="N24" s="638"/>
      <c r="O24" s="638"/>
      <c r="P24" s="691"/>
      <c r="Q24" s="696"/>
      <c r="R24" s="697"/>
      <c r="S24" s="697"/>
      <c r="T24" s="697"/>
      <c r="U24" s="697"/>
      <c r="V24" s="698"/>
      <c r="W24" s="462"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2151</v>
      </c>
      <c r="C25" s="638" t="s">
        <v>2152</v>
      </c>
      <c r="D25" s="638"/>
      <c r="E25" s="638"/>
      <c r="F25" s="638"/>
      <c r="G25" s="638"/>
      <c r="H25" s="638"/>
      <c r="I25" s="638"/>
      <c r="J25" s="638"/>
      <c r="K25" s="638"/>
      <c r="L25" s="638"/>
      <c r="M25" s="638"/>
      <c r="N25" s="638"/>
      <c r="O25" s="638"/>
      <c r="P25" s="691"/>
      <c r="Q25" s="696"/>
      <c r="R25" s="697"/>
      <c r="S25" s="697"/>
      <c r="T25" s="697"/>
      <c r="U25" s="697"/>
      <c r="V25" s="698"/>
      <c r="W25" s="462"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2153</v>
      </c>
      <c r="C26" s="638" t="s">
        <v>2208</v>
      </c>
      <c r="D26" s="638"/>
      <c r="E26" s="638"/>
      <c r="F26" s="638"/>
      <c r="G26" s="638"/>
      <c r="H26" s="638"/>
      <c r="I26" s="638"/>
      <c r="J26" s="638"/>
      <c r="K26" s="638"/>
      <c r="L26" s="638"/>
      <c r="M26" s="638"/>
      <c r="N26" s="638"/>
      <c r="O26" s="638"/>
      <c r="P26" s="638"/>
      <c r="Q26" s="639">
        <f>Q24+Q25</f>
        <v>0</v>
      </c>
      <c r="R26" s="640"/>
      <c r="S26" s="640"/>
      <c r="T26" s="640"/>
      <c r="U26" s="640"/>
      <c r="V26" s="641"/>
      <c r="W26" s="463" t="s">
        <v>47</v>
      </c>
      <c r="X26" s="38"/>
      <c r="Y26" s="38"/>
      <c r="Z26" s="38" t="s">
        <v>48</v>
      </c>
      <c r="AA26" s="683"/>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548" t="s">
        <v>2194</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54</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55</v>
      </c>
      <c r="AR31" s="765"/>
      <c r="AS31" s="765"/>
      <c r="AT31" s="765"/>
      <c r="AU31" s="765"/>
      <c r="AV31" s="765"/>
      <c r="AW31" s="765"/>
      <c r="AX31" s="765"/>
      <c r="AY31" s="765"/>
      <c r="AZ31" s="765"/>
      <c r="BA31" s="765"/>
      <c r="BB31" s="765"/>
      <c r="BC31" s="765"/>
      <c r="BD31" s="765"/>
      <c r="BE31" s="766"/>
    </row>
    <row r="32" spans="1:57" ht="18.75" customHeight="1" thickBot="1">
      <c r="A32" s="38"/>
      <c r="B32" s="684"/>
      <c r="C32" s="671" t="s">
        <v>56</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57</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2157</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50</v>
      </c>
      <c r="C35" s="751" t="s">
        <v>58</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59</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60</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2158</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2159</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2160</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744" t="s">
        <v>2161</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52</v>
      </c>
      <c r="C44" s="761" t="s">
        <v>2163</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52</v>
      </c>
      <c r="C45" s="744" t="s">
        <v>2164</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52</v>
      </c>
      <c r="C46" s="548" t="s">
        <v>2162</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2217</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61</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65</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67</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71</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72</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73</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80</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81</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797"/>
      <c r="C67" s="139" t="s">
        <v>74</v>
      </c>
      <c r="D67" s="755" t="s">
        <v>82</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0</v>
      </c>
      <c r="AP67" s="122"/>
    </row>
    <row r="68" spans="1:57" ht="28.5" customHeight="1" thickBot="1">
      <c r="A68" s="38"/>
      <c r="B68" s="797"/>
      <c r="C68" s="820"/>
      <c r="D68" s="806" t="s">
        <v>83</v>
      </c>
      <c r="E68" s="807"/>
      <c r="F68" s="807"/>
      <c r="G68" s="807"/>
      <c r="H68" s="759"/>
      <c r="I68" s="804" t="s">
        <v>45</v>
      </c>
      <c r="J68" s="822" t="s">
        <v>84</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85</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50</v>
      </c>
      <c r="J70" s="162" t="s">
        <v>86</v>
      </c>
      <c r="K70" s="163"/>
      <c r="L70" s="163"/>
      <c r="M70" s="163"/>
      <c r="N70" s="163"/>
      <c r="O70" s="163"/>
      <c r="P70" s="163"/>
      <c r="Q70" s="163"/>
      <c r="R70" s="163"/>
      <c r="S70" s="562" t="s">
        <v>87</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85</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90</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81</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835" t="s">
        <v>2167</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91</v>
      </c>
      <c r="D80" s="807"/>
      <c r="E80" s="807"/>
      <c r="F80" s="807"/>
      <c r="G80" s="224"/>
      <c r="H80" s="176" t="s">
        <v>45</v>
      </c>
      <c r="I80" s="783" t="s">
        <v>92</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50</v>
      </c>
      <c r="I81" s="786" t="s">
        <v>2168</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93</v>
      </c>
      <c r="I82" s="789" t="s">
        <v>94</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76</v>
      </c>
      <c r="C83" s="579" t="s">
        <v>88</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95</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96</v>
      </c>
      <c r="C87" s="812"/>
      <c r="D87" s="812"/>
      <c r="E87" s="812"/>
      <c r="F87" s="812"/>
      <c r="G87" s="812"/>
      <c r="H87" s="812"/>
      <c r="I87" s="812"/>
      <c r="J87" s="812"/>
      <c r="K87" s="812"/>
      <c r="L87" s="812"/>
      <c r="M87" s="812"/>
      <c r="N87" s="812"/>
      <c r="O87" s="812"/>
      <c r="P87" s="812"/>
      <c r="Q87" s="813"/>
      <c r="R87" s="92" t="s">
        <v>97</v>
      </c>
      <c r="S87" s="263" t="str">
        <f>'別紙様式3-2（処遇改善加算　個票）'!AC5</f>
        <v/>
      </c>
      <c r="T87" s="775" t="s">
        <v>98</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99</v>
      </c>
      <c r="C88" s="812"/>
      <c r="D88" s="812"/>
      <c r="E88" s="812"/>
      <c r="F88" s="812"/>
      <c r="G88" s="812"/>
      <c r="H88" s="812"/>
      <c r="I88" s="812"/>
      <c r="J88" s="812"/>
      <c r="K88" s="812"/>
      <c r="L88" s="812"/>
      <c r="M88" s="812"/>
      <c r="N88" s="812"/>
      <c r="O88" s="812"/>
      <c r="P88" s="812"/>
      <c r="Q88" s="813"/>
      <c r="R88" s="92" t="s">
        <v>97</v>
      </c>
      <c r="S88" s="263" t="str">
        <f>'別紙様式3-2（処遇改善加算　個票）'!AC7</f>
        <v/>
      </c>
      <c r="T88" s="775" t="s">
        <v>100</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90</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102</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70" t="str">
        <f>IF(AI95="","",IF(AND(AN102&gt;=2,AN106&gt;=2,AN110&gt;=2,AN114&gt;=2,AN118&gt;=2,AN127&gt;=2),"○","×"))</f>
        <v/>
      </c>
      <c r="AL95" s="66"/>
      <c r="AM95" s="287"/>
      <c r="AN95" s="287"/>
      <c r="AO95" s="287"/>
      <c r="AX95" s="188"/>
      <c r="AY95" s="188"/>
      <c r="AZ95" s="188"/>
    </row>
    <row r="96" spans="1:57" s="67" customFormat="1" ht="45" customHeight="1">
      <c r="A96" s="38"/>
      <c r="B96" s="134" t="s">
        <v>97</v>
      </c>
      <c r="C96" s="552" t="s">
        <v>2169</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552" t="s">
        <v>2195</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105</v>
      </c>
      <c r="C101" s="554"/>
      <c r="D101" s="554"/>
      <c r="E101" s="554"/>
      <c r="F101" s="780" t="s">
        <v>106</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107</v>
      </c>
      <c r="C102" s="565"/>
      <c r="D102" s="565"/>
      <c r="E102" s="566"/>
      <c r="F102" s="224"/>
      <c r="G102" s="555" t="s">
        <v>2172</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0</v>
      </c>
      <c r="AN102" s="547">
        <f>COUNTIF(AM102:AM105, TRUE)</f>
        <v>0</v>
      </c>
      <c r="AO102" s="288"/>
      <c r="AP102" s="185"/>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108</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2173</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0</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2174</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109</v>
      </c>
      <c r="C106" s="565"/>
      <c r="D106" s="565"/>
      <c r="E106" s="566"/>
      <c r="F106" s="229"/>
      <c r="G106" s="555" t="s">
        <v>2175</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0</v>
      </c>
      <c r="AN106" s="547">
        <f>COUNTIF(AM106:AM109, TRUE)</f>
        <v>0</v>
      </c>
      <c r="AO106" s="288"/>
      <c r="AP106" s="185"/>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2176</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110</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0</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111</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112</v>
      </c>
      <c r="C110" s="565"/>
      <c r="D110" s="565"/>
      <c r="E110" s="566"/>
      <c r="F110" s="231"/>
      <c r="G110" s="555" t="s">
        <v>2177</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0</v>
      </c>
      <c r="AO110" s="288"/>
      <c r="AP110" s="185"/>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113</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2178</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0</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2179</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0</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114</v>
      </c>
      <c r="C114" s="565"/>
      <c r="D114" s="565"/>
      <c r="E114" s="566"/>
      <c r="F114" s="229"/>
      <c r="G114" s="555" t="s">
        <v>2180</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0</v>
      </c>
      <c r="AN114" s="547">
        <f>COUNTIF(AM114:AM117, TRUE)</f>
        <v>0</v>
      </c>
      <c r="AO114" s="288"/>
      <c r="AP114" s="185"/>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2181</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0</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2182</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2183</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115</v>
      </c>
      <c r="C118" s="630"/>
      <c r="D118" s="630"/>
      <c r="E118" s="631"/>
      <c r="F118" s="231"/>
      <c r="G118" s="555" t="s">
        <v>2184</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0</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116</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0</v>
      </c>
      <c r="AN119" s="620"/>
      <c r="AO119" s="288"/>
      <c r="AP119" s="185"/>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117</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0</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118</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2185</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119</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2186</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0</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120</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121</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122</v>
      </c>
      <c r="C127" s="565"/>
      <c r="D127" s="565"/>
      <c r="E127" s="566"/>
      <c r="F127" s="229"/>
      <c r="G127" s="555" t="s">
        <v>2187</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0</v>
      </c>
      <c r="AN127" s="547">
        <f>COUNTIF(AM127:AM130,TRUE)</f>
        <v>0</v>
      </c>
      <c r="AO127" s="288"/>
      <c r="AP127" s="185"/>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2188</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0</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2189</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2190</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0</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2192</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582" t="s">
        <v>2205</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71" t="s">
        <v>47</v>
      </c>
      <c r="Z137" s="112" t="s">
        <v>48</v>
      </c>
      <c r="AA137" s="59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585" t="s">
        <v>2209</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71" t="s">
        <v>47</v>
      </c>
      <c r="Z138" s="112" t="s">
        <v>48</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596" t="s">
        <v>126</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595" t="s">
        <v>128</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650"/>
      <c r="F148" s="651"/>
      <c r="G148" s="211" t="s">
        <v>130</v>
      </c>
      <c r="H148" s="650"/>
      <c r="I148" s="651"/>
      <c r="J148" s="211" t="s">
        <v>131</v>
      </c>
      <c r="K148" s="650"/>
      <c r="L148" s="651"/>
      <c r="M148" s="211" t="s">
        <v>132</v>
      </c>
      <c r="N148" s="209"/>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133</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138</v>
      </c>
      <c r="C157" s="654" t="s">
        <v>139</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
      </c>
      <c r="AL157" s="38"/>
      <c r="AM157" s="62"/>
      <c r="AN157" s="62"/>
      <c r="AO157" s="62"/>
    </row>
    <row r="158" spans="1:51" ht="15" customHeight="1">
      <c r="A158" s="38"/>
      <c r="B158" s="385" t="s">
        <v>140</v>
      </c>
      <c r="C158" s="657" t="s">
        <v>141</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
      </c>
      <c r="AL158" s="38"/>
      <c r="AM158" s="62"/>
      <c r="AN158" s="62"/>
      <c r="AO158" s="62"/>
    </row>
    <row r="159" spans="1:51" ht="15" customHeight="1">
      <c r="A159" s="38"/>
      <c r="B159" s="391" t="s">
        <v>142</v>
      </c>
      <c r="C159" s="579" t="s">
        <v>143</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2210</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138</v>
      </c>
      <c r="C162" s="597" t="s">
        <v>144</v>
      </c>
      <c r="D162" s="598"/>
      <c r="E162" s="598"/>
      <c r="F162" s="598"/>
      <c r="G162" s="598"/>
      <c r="H162" s="598"/>
      <c r="I162" s="599"/>
      <c r="J162" s="600" t="s">
        <v>145</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
      </c>
      <c r="AL162" s="38"/>
      <c r="AM162" s="62"/>
      <c r="AN162" s="62"/>
      <c r="AO162" s="62"/>
    </row>
    <row r="163" spans="1:41" ht="15" customHeight="1">
      <c r="A163" s="38"/>
      <c r="B163" s="222" t="s">
        <v>140</v>
      </c>
      <c r="C163" s="660" t="s">
        <v>146</v>
      </c>
      <c r="D163" s="661"/>
      <c r="E163" s="661"/>
      <c r="F163" s="661"/>
      <c r="G163" s="661"/>
      <c r="H163" s="661"/>
      <c r="I163" s="662"/>
      <c r="J163" s="577" t="s">
        <v>147</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142</v>
      </c>
      <c r="C164" s="576" t="s">
        <v>148</v>
      </c>
      <c r="D164" s="576"/>
      <c r="E164" s="576"/>
      <c r="F164" s="576"/>
      <c r="G164" s="576"/>
      <c r="H164" s="576"/>
      <c r="I164" s="576"/>
      <c r="J164" s="577" t="s">
        <v>149</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150</v>
      </c>
      <c r="C165" s="576" t="s">
        <v>151</v>
      </c>
      <c r="D165" s="576"/>
      <c r="E165" s="576"/>
      <c r="F165" s="576"/>
      <c r="G165" s="576"/>
      <c r="H165" s="576"/>
      <c r="I165" s="576"/>
      <c r="J165" s="577" t="s">
        <v>2170</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
      </c>
      <c r="AL165" s="38"/>
      <c r="AM165" s="62"/>
      <c r="AN165" s="62"/>
      <c r="AO165" s="62"/>
    </row>
    <row r="166" spans="1:41" ht="17.45" customHeight="1">
      <c r="A166" s="38"/>
      <c r="B166" s="384" t="s">
        <v>152</v>
      </c>
      <c r="C166" s="576" t="s">
        <v>153</v>
      </c>
      <c r="D166" s="576"/>
      <c r="E166" s="576"/>
      <c r="F166" s="576"/>
      <c r="G166" s="576"/>
      <c r="H166" s="576"/>
      <c r="I166" s="576"/>
      <c r="J166" s="577" t="s">
        <v>154</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
      </c>
      <c r="AL166" s="38"/>
      <c r="AM166" s="62"/>
      <c r="AN166" s="62"/>
      <c r="AO166" s="62"/>
    </row>
    <row r="167" spans="1:41" ht="15" customHeight="1">
      <c r="A167" s="38"/>
      <c r="B167" s="383" t="s">
        <v>155</v>
      </c>
      <c r="C167" s="645" t="s">
        <v>156</v>
      </c>
      <c r="D167" s="645"/>
      <c r="E167" s="645"/>
      <c r="F167" s="645"/>
      <c r="G167" s="645"/>
      <c r="H167" s="645"/>
      <c r="I167" s="645"/>
      <c r="J167" s="646" t="s">
        <v>157</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kJQhtY9D3q0IbjIpjdfrfUTRkrPTHxh7UgQMXNYQVjjKtZ8aLQC4O7I0JcIp2G6ovCLjzMnEmWQVmX0U/gHjuQ==" saltValue="XaxlOrX9Xf/chxsg1QBYk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U5" sqref="AU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905" t="s">
        <v>160</v>
      </c>
      <c r="C5" s="905"/>
      <c r="D5" s="893"/>
      <c r="E5" s="893"/>
      <c r="F5" s="893"/>
      <c r="G5" s="893"/>
      <c r="H5" s="893"/>
      <c r="I5" s="893"/>
      <c r="J5" s="893"/>
      <c r="K5" s="893"/>
      <c r="L5" s="893"/>
      <c r="M5" s="893"/>
      <c r="N5" s="894">
        <f>IFERROR(SUM(Q:Q)+SUM(Y:Y),"")</f>
        <v>0</v>
      </c>
      <c r="O5" s="895"/>
      <c r="P5" s="328" t="s">
        <v>47</v>
      </c>
      <c r="Q5" s="45"/>
      <c r="R5" s="45"/>
      <c r="S5" s="264"/>
      <c r="T5" s="866" t="s">
        <v>161</v>
      </c>
      <c r="U5" s="866"/>
      <c r="V5" s="877" t="s">
        <v>2206</v>
      </c>
      <c r="W5" s="638"/>
      <c r="X5" s="638"/>
      <c r="Y5" s="638"/>
      <c r="Z5" s="638"/>
      <c r="AA5" s="878"/>
      <c r="AB5" s="46">
        <f>COUNTIF(U15:V114,"○")</f>
        <v>0</v>
      </c>
      <c r="AC5" s="838" t="str">
        <f>IF(AB6=0, "", IF(AB5&gt;=AB6,"○","×"))</f>
        <v/>
      </c>
      <c r="AD5" s="382"/>
      <c r="AE5" s="44"/>
      <c r="AF5" s="44"/>
      <c r="AG5" s="44"/>
      <c r="AH5" s="40"/>
      <c r="AI5" s="40"/>
      <c r="AJ5" s="40"/>
      <c r="AK5" s="40"/>
      <c r="AL5" s="40"/>
      <c r="AM5" s="40"/>
      <c r="AN5" s="40"/>
    </row>
    <row r="6" spans="1:42" ht="30.6" customHeight="1" thickBot="1">
      <c r="A6" s="38"/>
      <c r="B6" s="861"/>
      <c r="C6" s="862"/>
      <c r="D6" s="863" t="s">
        <v>1995</v>
      </c>
      <c r="E6" s="863"/>
      <c r="F6" s="863"/>
      <c r="G6" s="863"/>
      <c r="H6" s="863"/>
      <c r="I6" s="863"/>
      <c r="J6" s="863"/>
      <c r="K6" s="863"/>
      <c r="L6" s="863"/>
      <c r="M6" s="863"/>
      <c r="N6" s="894">
        <f>SUM(S:S, AA:AA)</f>
        <v>0</v>
      </c>
      <c r="O6" s="895"/>
      <c r="P6" s="328" t="s">
        <v>47</v>
      </c>
      <c r="Q6" s="45"/>
      <c r="R6" s="45"/>
      <c r="S6" s="45"/>
      <c r="T6" s="866"/>
      <c r="U6" s="866"/>
      <c r="V6" s="877" t="s">
        <v>2214</v>
      </c>
      <c r="W6" s="638"/>
      <c r="X6" s="638"/>
      <c r="Y6" s="638"/>
      <c r="Z6" s="638"/>
      <c r="AA6" s="878"/>
      <c r="AB6" s="48">
        <f>SUM(AI:AI)</f>
        <v>0</v>
      </c>
      <c r="AC6" s="839"/>
      <c r="AD6" s="382"/>
      <c r="AE6" s="44"/>
      <c r="AF6" s="44"/>
      <c r="AG6" s="44"/>
      <c r="AH6" s="40"/>
      <c r="AI6" s="40"/>
      <c r="AJ6" s="40"/>
      <c r="AK6" s="40"/>
      <c r="AL6" s="40"/>
      <c r="AM6" s="40"/>
      <c r="AN6" s="40"/>
    </row>
    <row r="7" spans="1:42" ht="30.6" customHeight="1">
      <c r="A7" s="38"/>
      <c r="B7" s="893" t="s">
        <v>2146</v>
      </c>
      <c r="C7" s="893"/>
      <c r="D7" s="893"/>
      <c r="E7" s="893"/>
      <c r="F7" s="893"/>
      <c r="G7" s="893"/>
      <c r="H7" s="893"/>
      <c r="I7" s="893"/>
      <c r="J7" s="893"/>
      <c r="K7" s="893"/>
      <c r="L7" s="893"/>
      <c r="M7" s="893"/>
      <c r="N7" s="837">
        <f>SUM(R15:R114)+SUM(Z15:Z114)</f>
        <v>0</v>
      </c>
      <c r="O7" s="837"/>
      <c r="P7" s="328" t="s">
        <v>2143</v>
      </c>
      <c r="Q7" s="45"/>
      <c r="R7" s="45"/>
      <c r="S7" s="45"/>
      <c r="T7" s="884" t="s">
        <v>2144</v>
      </c>
      <c r="U7" s="885"/>
      <c r="V7" s="877" t="s">
        <v>2206</v>
      </c>
      <c r="W7" s="638"/>
      <c r="X7" s="638"/>
      <c r="Y7" s="638"/>
      <c r="Z7" s="638"/>
      <c r="AA7" s="878"/>
      <c r="AB7" s="46">
        <f>COUNTIF(AC15:AC114,"○")</f>
        <v>0</v>
      </c>
      <c r="AC7" s="838" t="str">
        <f>IF(AB8=0, "", IF(AB7&gt;=AB8,"○","×"))</f>
        <v/>
      </c>
      <c r="AD7" s="382"/>
      <c r="AE7" s="44"/>
      <c r="AF7" s="44"/>
      <c r="AG7" s="44"/>
      <c r="AH7" s="40"/>
      <c r="AI7" s="40"/>
      <c r="AJ7" s="40"/>
      <c r="AK7" s="40"/>
      <c r="AL7" s="40"/>
      <c r="AM7" s="40"/>
      <c r="AN7" s="40"/>
    </row>
    <row r="8" spans="1:42" ht="33" customHeight="1" thickBot="1">
      <c r="A8" s="38"/>
      <c r="B8" s="879" t="s">
        <v>2213</v>
      </c>
      <c r="C8" s="879"/>
      <c r="D8" s="879"/>
      <c r="E8" s="879"/>
      <c r="F8" s="879"/>
      <c r="G8" s="879"/>
      <c r="H8" s="879"/>
      <c r="I8" s="879"/>
      <c r="J8" s="879"/>
      <c r="K8" s="879"/>
      <c r="L8" s="879"/>
      <c r="M8" s="879"/>
      <c r="N8" s="879"/>
      <c r="O8" s="879"/>
      <c r="P8" s="879"/>
      <c r="Q8" s="879"/>
      <c r="R8" s="410"/>
      <c r="S8" s="327"/>
      <c r="T8" s="886"/>
      <c r="U8" s="887"/>
      <c r="V8" s="874" t="s">
        <v>2215</v>
      </c>
      <c r="W8" s="751"/>
      <c r="X8" s="751"/>
      <c r="Y8" s="751"/>
      <c r="Z8" s="751"/>
      <c r="AA8" s="875"/>
      <c r="AB8" s="48">
        <f>SUM(AJ:AJ)</f>
        <v>0</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2166</v>
      </c>
      <c r="C11" s="844"/>
      <c r="D11" s="844"/>
      <c r="E11" s="844"/>
      <c r="F11" s="844"/>
      <c r="G11" s="844"/>
      <c r="H11" s="844"/>
      <c r="I11" s="845"/>
      <c r="J11" s="852" t="s">
        <v>163</v>
      </c>
      <c r="K11" s="855" t="s">
        <v>164</v>
      </c>
      <c r="L11" s="856"/>
      <c r="M11" s="916" t="s">
        <v>165</v>
      </c>
      <c r="N11" s="919" t="s">
        <v>32</v>
      </c>
      <c r="O11" s="446" t="s">
        <v>1996</v>
      </c>
      <c r="P11" s="867" t="s">
        <v>2216</v>
      </c>
      <c r="Q11" s="867"/>
      <c r="R11" s="867"/>
      <c r="S11" s="867"/>
      <c r="T11" s="867"/>
      <c r="U11" s="867"/>
      <c r="V11" s="867"/>
      <c r="W11" s="867"/>
      <c r="X11" s="867"/>
      <c r="Y11" s="867"/>
      <c r="Z11" s="867"/>
      <c r="AA11" s="867"/>
      <c r="AB11" s="867"/>
      <c r="AC11" s="867"/>
      <c r="AD11" s="867"/>
      <c r="AE11" s="923" t="s">
        <v>166</v>
      </c>
      <c r="AF11" s="923" t="s">
        <v>167</v>
      </c>
      <c r="AG11" s="923" t="s">
        <v>168</v>
      </c>
      <c r="AH11" s="928" t="s">
        <v>169</v>
      </c>
      <c r="AI11" s="922" t="s">
        <v>170</v>
      </c>
      <c r="AJ11" s="923"/>
      <c r="AK11" s="938" t="s">
        <v>171</v>
      </c>
      <c r="AL11" s="379"/>
      <c r="AM11" s="400"/>
      <c r="AN11" s="40"/>
    </row>
    <row r="12" spans="1:42" ht="21.6" customHeight="1">
      <c r="A12" s="841"/>
      <c r="B12" s="846"/>
      <c r="C12" s="847"/>
      <c r="D12" s="847"/>
      <c r="E12" s="847"/>
      <c r="F12" s="847"/>
      <c r="G12" s="847"/>
      <c r="H12" s="847"/>
      <c r="I12" s="848"/>
      <c r="J12" s="853"/>
      <c r="K12" s="857"/>
      <c r="L12" s="858"/>
      <c r="M12" s="917"/>
      <c r="N12" s="920"/>
      <c r="O12" s="889" t="s">
        <v>1997</v>
      </c>
      <c r="P12" s="868" t="s">
        <v>172</v>
      </c>
      <c r="Q12" s="868"/>
      <c r="R12" s="868"/>
      <c r="S12" s="868"/>
      <c r="T12" s="868"/>
      <c r="U12" s="868"/>
      <c r="V12" s="868"/>
      <c r="W12" s="869"/>
      <c r="X12" s="872" t="s">
        <v>162</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173</v>
      </c>
      <c r="Q13" s="881" t="s">
        <v>174</v>
      </c>
      <c r="R13" s="892" t="s">
        <v>2138</v>
      </c>
      <c r="S13" s="892" t="s">
        <v>175</v>
      </c>
      <c r="T13" s="892" t="s">
        <v>176</v>
      </c>
      <c r="U13" s="882" t="s">
        <v>177</v>
      </c>
      <c r="V13" s="883"/>
      <c r="W13" s="870" t="s">
        <v>178</v>
      </c>
      <c r="X13" s="935" t="s">
        <v>179</v>
      </c>
      <c r="Y13" s="892" t="s">
        <v>174</v>
      </c>
      <c r="Z13" s="892" t="s">
        <v>2138</v>
      </c>
      <c r="AA13" s="892" t="s">
        <v>175</v>
      </c>
      <c r="AB13" s="892" t="s">
        <v>176</v>
      </c>
      <c r="AC13" s="344" t="s">
        <v>177</v>
      </c>
      <c r="AD13" s="870" t="s">
        <v>178</v>
      </c>
      <c r="AE13" s="925"/>
      <c r="AF13" s="925"/>
      <c r="AG13" s="925"/>
      <c r="AH13" s="929"/>
      <c r="AI13" s="926"/>
      <c r="AJ13" s="927"/>
      <c r="AK13" s="938"/>
      <c r="AL13" s="379"/>
      <c r="AM13" s="40" t="s">
        <v>2141</v>
      </c>
      <c r="AN13" s="40" t="s">
        <v>2142</v>
      </c>
      <c r="AP13" s="481">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2207</v>
      </c>
      <c r="V14" s="940"/>
      <c r="W14" s="871"/>
      <c r="X14" s="936"/>
      <c r="Y14" s="853"/>
      <c r="Z14" s="853"/>
      <c r="AA14" s="853"/>
      <c r="AB14" s="853"/>
      <c r="AC14" s="302" t="s">
        <v>2207</v>
      </c>
      <c r="AD14" s="871"/>
      <c r="AE14" s="927"/>
      <c r="AF14" s="927"/>
      <c r="AG14" s="927"/>
      <c r="AH14" s="930"/>
      <c r="AI14" s="265" t="s">
        <v>180</v>
      </c>
      <c r="AJ14" s="266" t="s">
        <v>162</v>
      </c>
      <c r="AK14" s="938"/>
      <c r="AL14" s="379" t="s">
        <v>2137</v>
      </c>
      <c r="AM14" s="453" t="s">
        <v>2138</v>
      </c>
      <c r="AN14" s="453" t="s">
        <v>2138</v>
      </c>
      <c r="AO14" s="453" t="s">
        <v>2200</v>
      </c>
      <c r="AP14" s="482" t="s">
        <v>2201</v>
      </c>
    </row>
    <row r="15" spans="1:42" s="55" customFormat="1" ht="40.15" customHeight="1">
      <c r="A15" s="53" t="s">
        <v>181</v>
      </c>
      <c r="B15" s="932" t="str">
        <f>IF(基本情報入力シート!C40="","",基本情報入力シート!C40)</f>
        <v/>
      </c>
      <c r="C15" s="933"/>
      <c r="D15" s="933"/>
      <c r="E15" s="933"/>
      <c r="F15" s="933"/>
      <c r="G15" s="933"/>
      <c r="H15" s="933"/>
      <c r="I15" s="934"/>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931"/>
      <c r="V15" s="931"/>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96"/>
      <c r="V16" s="896"/>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96"/>
      <c r="V17" s="896"/>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96"/>
      <c r="V18" s="896"/>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96"/>
      <c r="V19" s="896"/>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937"/>
      <c r="V20" s="937"/>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96"/>
      <c r="V21" s="896"/>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2165</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2" t="s">
        <v>192</v>
      </c>
      <c r="T2" s="953"/>
      <c r="V2" s="941" t="s">
        <v>193</v>
      </c>
      <c r="W2" s="944" t="s">
        <v>194</v>
      </c>
      <c r="X2" s="949" t="s">
        <v>195</v>
      </c>
      <c r="Y2" s="950"/>
      <c r="Z2" s="950"/>
      <c r="AA2" s="950"/>
      <c r="AB2" s="950"/>
      <c r="AC2" s="950"/>
      <c r="AD2" s="950"/>
      <c r="AE2" s="950"/>
      <c r="AF2" s="950"/>
      <c r="AG2" s="966"/>
      <c r="AI2" s="960" t="s">
        <v>193</v>
      </c>
      <c r="AJ2" s="963" t="s">
        <v>196</v>
      </c>
      <c r="AM2" s="360" t="s">
        <v>193</v>
      </c>
      <c r="AN2" s="361" t="s">
        <v>197</v>
      </c>
      <c r="AO2" s="361"/>
      <c r="AP2" s="361"/>
      <c r="AQ2" s="361"/>
      <c r="AR2" s="361"/>
      <c r="AS2" s="362"/>
      <c r="AT2" s="362"/>
      <c r="BE2" s="2"/>
    </row>
    <row r="3" spans="1:57" ht="30.6" customHeight="1" thickBot="1">
      <c r="A3" s="960" t="s">
        <v>193</v>
      </c>
      <c r="B3" s="944" t="s">
        <v>194</v>
      </c>
      <c r="C3" s="955" t="s">
        <v>198</v>
      </c>
      <c r="D3" s="955"/>
      <c r="E3" s="955"/>
      <c r="F3" s="956"/>
      <c r="G3" s="954" t="s">
        <v>199</v>
      </c>
      <c r="H3" s="955"/>
      <c r="I3" s="955"/>
      <c r="J3" s="955"/>
      <c r="K3" s="955"/>
      <c r="L3" s="955"/>
      <c r="M3" s="956"/>
      <c r="N3" s="954" t="s">
        <v>184</v>
      </c>
      <c r="O3" s="958" t="s">
        <v>200</v>
      </c>
      <c r="P3" s="304"/>
      <c r="Q3" s="17"/>
      <c r="R3" s="3"/>
      <c r="S3" s="348" t="s">
        <v>201</v>
      </c>
      <c r="T3" s="349" t="s">
        <v>202</v>
      </c>
      <c r="V3" s="942"/>
      <c r="W3" s="945"/>
      <c r="X3" s="954" t="s">
        <v>198</v>
      </c>
      <c r="Y3" s="955"/>
      <c r="Z3" s="955"/>
      <c r="AA3" s="956"/>
      <c r="AB3" s="954" t="s">
        <v>199</v>
      </c>
      <c r="AC3" s="955"/>
      <c r="AD3" s="955"/>
      <c r="AE3" s="955"/>
      <c r="AF3" s="955"/>
      <c r="AG3" s="956"/>
      <c r="AI3" s="962"/>
      <c r="AJ3" s="964"/>
      <c r="AM3" s="363" t="s">
        <v>1998</v>
      </c>
      <c r="AN3" s="364" t="s">
        <v>2093</v>
      </c>
      <c r="AO3" s="365" t="s">
        <v>2132</v>
      </c>
      <c r="AP3" s="366" t="s">
        <v>2193</v>
      </c>
      <c r="AQ3" s="436" t="s">
        <v>2133</v>
      </c>
      <c r="AR3" s="367" t="s">
        <v>183</v>
      </c>
      <c r="AS3" s="368"/>
      <c r="AT3" s="368"/>
      <c r="BE3" s="2"/>
    </row>
    <row r="4" spans="1:57" ht="48.6" customHeight="1" thickBot="1">
      <c r="A4" s="961"/>
      <c r="B4" s="946"/>
      <c r="C4" s="27" t="s">
        <v>182</v>
      </c>
      <c r="D4" s="28" t="s">
        <v>203</v>
      </c>
      <c r="E4" s="28" t="s">
        <v>204</v>
      </c>
      <c r="F4" s="28" t="s">
        <v>205</v>
      </c>
      <c r="G4" s="347" t="s">
        <v>206</v>
      </c>
      <c r="H4" s="28" t="s">
        <v>207</v>
      </c>
      <c r="I4" s="28" t="s">
        <v>208</v>
      </c>
      <c r="J4" s="28" t="s">
        <v>209</v>
      </c>
      <c r="K4" s="28" t="s">
        <v>210</v>
      </c>
      <c r="L4" s="28" t="s">
        <v>211</v>
      </c>
      <c r="M4" s="29" t="s">
        <v>212</v>
      </c>
      <c r="N4" s="957"/>
      <c r="O4" s="959"/>
      <c r="P4" s="304"/>
      <c r="Q4" s="33"/>
      <c r="R4" s="3"/>
      <c r="S4" s="14" t="s">
        <v>68</v>
      </c>
      <c r="T4" s="350" t="s">
        <v>213</v>
      </c>
      <c r="V4" s="943"/>
      <c r="W4" s="946"/>
      <c r="X4" s="27" t="s">
        <v>182</v>
      </c>
      <c r="Y4" s="28" t="s">
        <v>203</v>
      </c>
      <c r="Z4" s="28" t="s">
        <v>204</v>
      </c>
      <c r="AA4" s="28" t="s">
        <v>205</v>
      </c>
      <c r="AB4" s="347" t="s">
        <v>206</v>
      </c>
      <c r="AC4" s="28" t="s">
        <v>207</v>
      </c>
      <c r="AD4" s="28" t="s">
        <v>208</v>
      </c>
      <c r="AE4" s="28" t="s">
        <v>209</v>
      </c>
      <c r="AF4" s="28" t="s">
        <v>210</v>
      </c>
      <c r="AG4" s="29" t="s">
        <v>211</v>
      </c>
      <c r="AI4" s="961"/>
      <c r="AJ4" s="965"/>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2" t="s">
        <v>219</v>
      </c>
      <c r="T9" s="953"/>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1" t="s">
        <v>193</v>
      </c>
      <c r="W47" s="944" t="s">
        <v>194</v>
      </c>
      <c r="X47" s="949" t="s">
        <v>2204</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51" t="s">
        <v>199</v>
      </c>
      <c r="D48" s="951"/>
      <c r="E48" s="951"/>
      <c r="F48" s="951"/>
      <c r="G48" s="951"/>
      <c r="H48" s="951"/>
      <c r="I48" s="951"/>
      <c r="J48" s="431"/>
      <c r="K48" s="431"/>
      <c r="L48" s="431"/>
      <c r="M48" s="431"/>
      <c r="N48" s="314"/>
      <c r="O48" s="314"/>
      <c r="P48" s="305"/>
      <c r="V48" s="942"/>
      <c r="W48" s="945"/>
      <c r="X48" s="947" t="s">
        <v>2203</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3"/>
      <c r="W49" s="946"/>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2026-03-31T01:09:19Z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