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3_募集要項\電子申請用\"/>
    </mc:Choice>
  </mc:AlternateContent>
  <xr:revisionPtr revIDLastSave="0" documentId="13_ncr:1_{15E271D1-1250-4527-A2FB-9C63E65923F5}" xr6:coauthVersionLast="47" xr6:coauthVersionMax="47" xr10:uidLastSave="{00000000-0000-0000-0000-000000000000}"/>
  <bookViews>
    <workbookView xWindow="-120" yWindow="-120" windowWidth="29040" windowHeight="15840" xr2:uid="{E9B7FB46-51E1-4F86-B906-922F9CFF5C2F}"/>
  </bookViews>
  <sheets>
    <sheet name="表紙" sheetId="9" r:id="rId1"/>
    <sheet name="別紙１" sheetId="7" r:id="rId2"/>
    <sheet name="記入見本" sheetId="8" r:id="rId3"/>
    <sheet name="様式2-1-1" sheetId="10" r:id="rId4"/>
    <sheet name="様式3" sheetId="11" r:id="rId5"/>
    <sheet name="様式2-2-1" sheetId="12" r:id="rId6"/>
    <sheet name="様式2-3-1" sheetId="13" r:id="rId7"/>
    <sheet name="様式2-1-2" sheetId="14" r:id="rId8"/>
    <sheet name="様式2-2-2" sheetId="15" r:id="rId9"/>
    <sheet name="様式2-3-2" sheetId="16" r:id="rId10"/>
    <sheet name="様式7" sheetId="17" r:id="rId11"/>
    <sheet name="様式12" sheetId="18" r:id="rId12"/>
    <sheet name="ここは触らない" sheetId="19" r:id="rId13"/>
    <sheet name="データセット" sheetId="5" state="hidden" r:id="rId14"/>
  </sheets>
  <externalReferences>
    <externalReference r:id="rId15"/>
  </externalReferences>
  <definedNames>
    <definedName name="_xlnm.Print_Area" localSheetId="2">記入見本!$A$1:$F$70</definedName>
    <definedName name="_xlnm.Print_Area" localSheetId="1">別紙１!$A$1:$F$70</definedName>
    <definedName name="_xlnm.Print_Area" localSheetId="11">様式12!$A$1:$D$32</definedName>
    <definedName name="_xlnm.Print_Area" localSheetId="3">'様式2-1-1'!$A$1:$J$42</definedName>
    <definedName name="_xlnm.Print_Area" localSheetId="7">'様式2-1-2'!$A$1:$K$40</definedName>
    <definedName name="_xlnm.Print_Area" localSheetId="5">'様式2-2-1'!$A$1:$K$42</definedName>
    <definedName name="_xlnm.Print_Area" localSheetId="8">'様式2-2-2'!$A$1:$K$43</definedName>
    <definedName name="_xlnm.Print_Area" localSheetId="6">'様式2-3-1'!$A$1:$K$42</definedName>
    <definedName name="_xlnm.Print_Area" localSheetId="9">'様式2-3-2'!$A$1:$K$43</definedName>
    <definedName name="_xlnm.Print_Area" localSheetId="4">様式3!$A$1:$D$68</definedName>
    <definedName name="_xlnm.Print_Area" localSheetId="10">様式7!$A$1:$D$68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8" l="1"/>
  <c r="D6" i="18"/>
  <c r="B7" i="18"/>
  <c r="B6" i="18"/>
  <c r="D7" i="17"/>
  <c r="D6" i="17"/>
  <c r="B6" i="17"/>
  <c r="B7" i="17"/>
  <c r="D7" i="11"/>
  <c r="D6" i="11"/>
  <c r="B7" i="11"/>
  <c r="B6" i="11"/>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1" i="19"/>
  <c r="F131" i="19"/>
  <c r="E131" i="19"/>
  <c r="D131" i="19"/>
  <c r="C131" i="19"/>
  <c r="F130" i="19"/>
  <c r="E130" i="19"/>
  <c r="D130" i="19"/>
  <c r="C130" i="19"/>
  <c r="F129" i="19"/>
  <c r="E129" i="19"/>
  <c r="D129" i="19"/>
  <c r="C129" i="19"/>
  <c r="F128" i="19"/>
  <c r="E128" i="19"/>
  <c r="D128" i="19"/>
  <c r="C128" i="19"/>
  <c r="F127" i="19"/>
  <c r="E127" i="19"/>
  <c r="D127" i="19"/>
  <c r="C127" i="19"/>
  <c r="C126" i="19"/>
  <c r="C125" i="19"/>
  <c r="C124" i="19"/>
  <c r="C123" i="19"/>
  <c r="C122" i="19"/>
  <c r="C121" i="19"/>
  <c r="F120" i="19"/>
  <c r="E120" i="19"/>
  <c r="D120" i="19"/>
  <c r="C120" i="19"/>
  <c r="F119" i="19"/>
  <c r="E119" i="19"/>
  <c r="D119" i="19"/>
  <c r="C119" i="19"/>
  <c r="F118" i="19"/>
  <c r="E118" i="19"/>
  <c r="D118" i="19"/>
  <c r="C118" i="19"/>
  <c r="F117" i="19"/>
  <c r="E117" i="19"/>
  <c r="D117" i="19"/>
  <c r="C117" i="19"/>
  <c r="F116" i="19"/>
  <c r="E116" i="19"/>
  <c r="D116" i="19"/>
  <c r="C116" i="19"/>
  <c r="D115" i="19"/>
  <c r="C115" i="19"/>
  <c r="D114" i="19"/>
  <c r="C114" i="19"/>
  <c r="D113" i="19"/>
  <c r="C113" i="19"/>
  <c r="D112" i="19"/>
  <c r="C112" i="19"/>
  <c r="D111" i="19"/>
  <c r="C111" i="19"/>
  <c r="C110" i="19"/>
  <c r="C109" i="19"/>
  <c r="C108" i="19"/>
  <c r="C107" i="19"/>
  <c r="C106" i="19"/>
  <c r="C105" i="19"/>
  <c r="C104" i="19"/>
  <c r="C103" i="19"/>
  <c r="C102" i="19"/>
  <c r="C101" i="19"/>
  <c r="C100" i="19"/>
  <c r="C98" i="19"/>
  <c r="C97" i="19"/>
  <c r="C95" i="19"/>
  <c r="C86" i="19"/>
  <c r="C85" i="19"/>
  <c r="C84" i="19"/>
  <c r="C83" i="19"/>
  <c r="C82" i="19"/>
  <c r="C81" i="19"/>
  <c r="C80" i="19"/>
  <c r="C79" i="19"/>
  <c r="C78" i="19"/>
  <c r="C76" i="19"/>
  <c r="C75" i="19"/>
  <c r="C66" i="19"/>
  <c r="C65" i="19"/>
  <c r="C64" i="19"/>
  <c r="C63" i="19"/>
  <c r="C62" i="19"/>
  <c r="C61" i="19"/>
  <c r="C60" i="19"/>
  <c r="C59" i="19"/>
  <c r="C58" i="19"/>
  <c r="D48" i="19"/>
  <c r="D43" i="19"/>
  <c r="D35" i="19"/>
  <c r="D31" i="19"/>
  <c r="D24" i="19"/>
  <c r="D15" i="19"/>
  <c r="E42" i="16"/>
  <c r="I41" i="16"/>
  <c r="I40" i="16"/>
  <c r="I28" i="16"/>
  <c r="F26" i="16"/>
  <c r="H26" i="16" s="1"/>
  <c r="J26" i="16" s="1"/>
  <c r="G24" i="16" a="1"/>
  <c r="G24" i="16" s="1"/>
  <c r="F24" i="16"/>
  <c r="H24" i="16" s="1"/>
  <c r="J24" i="16" s="1"/>
  <c r="F22" i="16"/>
  <c r="H22" i="16" s="1"/>
  <c r="J22" i="16" s="1"/>
  <c r="F20" i="16"/>
  <c r="H20" i="16" s="1"/>
  <c r="J20" i="16" s="1"/>
  <c r="J18" i="16"/>
  <c r="H18" i="16"/>
  <c r="F18" i="16"/>
  <c r="H16" i="16"/>
  <c r="J16" i="16" s="1"/>
  <c r="F16" i="16"/>
  <c r="F14" i="16"/>
  <c r="H14" i="16" s="1"/>
  <c r="J14" i="16" s="1"/>
  <c r="F12" i="16"/>
  <c r="H12" i="16" s="1"/>
  <c r="J12" i="16" s="1"/>
  <c r="J10" i="16"/>
  <c r="H10" i="16"/>
  <c r="F10" i="16"/>
  <c r="I28" i="15"/>
  <c r="F26" i="15"/>
  <c r="H26" i="15" s="1"/>
  <c r="J26" i="15" s="1"/>
  <c r="G24" i="15" a="1"/>
  <c r="G24" i="15" s="1"/>
  <c r="F24" i="15"/>
  <c r="H24" i="15" s="1"/>
  <c r="J24" i="15" s="1"/>
  <c r="F22" i="15"/>
  <c r="H22" i="15" s="1"/>
  <c r="J22" i="15" s="1"/>
  <c r="J20" i="15"/>
  <c r="H20" i="15"/>
  <c r="F20" i="15"/>
  <c r="H18" i="15"/>
  <c r="J18" i="15" s="1"/>
  <c r="F18" i="15"/>
  <c r="F16" i="15"/>
  <c r="H16" i="15" s="1"/>
  <c r="J16" i="15" s="1"/>
  <c r="F14" i="15"/>
  <c r="H14" i="15" s="1"/>
  <c r="J14" i="15" s="1"/>
  <c r="J12" i="15"/>
  <c r="H12" i="15"/>
  <c r="F12" i="15"/>
  <c r="H10" i="15"/>
  <c r="J10" i="15" s="1"/>
  <c r="J28" i="15" s="1"/>
  <c r="C35" i="15" s="1"/>
  <c r="G35" i="15" s="1"/>
  <c r="E39" i="15" s="1"/>
  <c r="E42" i="15" s="1"/>
  <c r="F10" i="15"/>
  <c r="I26" i="14"/>
  <c r="J24" i="14"/>
  <c r="H24" i="14"/>
  <c r="F24" i="14"/>
  <c r="G22" i="14" a="1"/>
  <c r="G22" i="14" s="1"/>
  <c r="H22" i="14" s="1"/>
  <c r="J22" i="14" s="1"/>
  <c r="F22" i="14"/>
  <c r="F20" i="14"/>
  <c r="H20" i="14" s="1"/>
  <c r="J20" i="14" s="1"/>
  <c r="H18" i="14"/>
  <c r="J18" i="14" s="1"/>
  <c r="F18" i="14"/>
  <c r="F16" i="14"/>
  <c r="H16" i="14" s="1"/>
  <c r="J16" i="14" s="1"/>
  <c r="F14" i="14"/>
  <c r="H14" i="14" s="1"/>
  <c r="J14" i="14" s="1"/>
  <c r="F12" i="14"/>
  <c r="H12" i="14" s="1"/>
  <c r="J12" i="14" s="1"/>
  <c r="H10" i="14"/>
  <c r="J10" i="14" s="1"/>
  <c r="F10" i="14"/>
  <c r="E41" i="13"/>
  <c r="I40" i="13"/>
  <c r="I39" i="13"/>
  <c r="E26" i="13"/>
  <c r="C90" i="19" s="1"/>
  <c r="E10" i="13"/>
  <c r="C87" i="19" s="1"/>
  <c r="E38" i="12"/>
  <c r="E41" i="12" s="1"/>
  <c r="E26" i="12"/>
  <c r="H26" i="12" s="1"/>
  <c r="I26" i="12" s="1"/>
  <c r="H10" i="12"/>
  <c r="I10" i="12" s="1"/>
  <c r="E10" i="12"/>
  <c r="H26" i="10"/>
  <c r="C71" i="19" s="1"/>
  <c r="E26" i="10"/>
  <c r="C70" i="19" s="1"/>
  <c r="E10" i="10"/>
  <c r="C67" i="19" s="1"/>
  <c r="I28" i="12" l="1"/>
  <c r="C34" i="12" s="1"/>
  <c r="G34" i="12" s="1"/>
  <c r="J26" i="14"/>
  <c r="C32" i="14" s="1"/>
  <c r="E32" i="14" s="1"/>
  <c r="E36" i="14" s="1"/>
  <c r="E39" i="14" s="1"/>
  <c r="J28" i="16"/>
  <c r="C35" i="16" s="1"/>
  <c r="E35" i="16" s="1"/>
  <c r="H10" i="10"/>
  <c r="I26" i="10"/>
  <c r="C72" i="19" s="1"/>
  <c r="H26" i="13"/>
  <c r="H10" i="13"/>
  <c r="G39" i="16" l="1"/>
  <c r="I35" i="16"/>
  <c r="C88" i="19"/>
  <c r="I10" i="13"/>
  <c r="C91" i="19"/>
  <c r="I26" i="13"/>
  <c r="C92" i="19" s="1"/>
  <c r="C68" i="19"/>
  <c r="I10" i="10"/>
  <c r="C89" i="19" l="1"/>
  <c r="I28" i="13"/>
  <c r="C34" i="13" s="1"/>
  <c r="C69" i="19"/>
  <c r="I28" i="10"/>
  <c r="C34" i="10" s="1"/>
  <c r="G42" i="16"/>
  <c r="I42" i="16" s="1"/>
  <c r="I39" i="16"/>
  <c r="C93" i="19" l="1"/>
  <c r="E34" i="13"/>
  <c r="C73" i="19"/>
  <c r="E34" i="10"/>
  <c r="C74" i="19" l="1"/>
  <c r="E38" i="10"/>
  <c r="E41" i="10" s="1"/>
  <c r="C77" i="19" s="1"/>
  <c r="C94" i="19"/>
  <c r="I34" i="13"/>
  <c r="C96" i="19" s="1"/>
  <c r="G38" i="13"/>
  <c r="G41" i="13" l="1"/>
  <c r="I38" i="13"/>
  <c r="C99" i="19" l="1"/>
  <c r="I4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C8C55E88-E6FC-467A-8B9E-975407798528}">
      <text>
        <r>
          <rPr>
            <b/>
            <sz val="9"/>
            <color indexed="81"/>
            <rFont val="MS P ゴシック"/>
            <family val="3"/>
            <charset val="128"/>
          </rPr>
          <t>申請する事業所の名前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1A0FB68B-80B5-4AF0-88FF-3E8AD65C74EE}">
      <text>
        <r>
          <rPr>
            <b/>
            <sz val="9"/>
            <color indexed="81"/>
            <rFont val="MS P ゴシック"/>
            <family val="3"/>
            <charset val="128"/>
          </rPr>
          <t>申請する事業所の名前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<sst xmlns="http://schemas.openxmlformats.org/spreadsheetml/2006/main" count="1259" uniqueCount="470">
  <si>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</si>
  <si>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</si>
  <si>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</si>
  <si>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</si>
  <si>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</si>
  <si>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</si>
  <si>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</si>
  <si>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</si>
  <si>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</si>
  <si>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</si>
  <si>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</si>
  <si>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</si>
  <si>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</si>
  <si>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</si>
  <si>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</si>
  <si>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</si>
  <si>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</si>
  <si>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</si>
  <si>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</si>
  <si>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</si>
  <si>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</si>
  <si>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</si>
  <si>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</si>
  <si>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</si>
  <si>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</si>
  <si>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</si>
  <si>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</si>
  <si>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</si>
  <si>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</si>
  <si>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</si>
  <si>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</si>
  <si>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</si>
  <si>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</si>
  <si>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</si>
  <si>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</si>
  <si>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</si>
  <si>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</si>
  <si>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</si>
  <si>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</si>
  <si>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</si>
  <si>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</si>
  <si>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</si>
  <si>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</si>
  <si>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</si>
  <si>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</si>
  <si>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</si>
  <si>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</si>
  <si>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</si>
  <si>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</si>
  <si>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</si>
  <si>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</si>
  <si>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</si>
  <si>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</si>
  <si>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</si>
  <si>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</si>
  <si>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</si>
  <si>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</si>
  <si>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</si>
  <si>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</si>
  <si>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</si>
  <si>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</si>
  <si>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</si>
  <si>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</si>
  <si>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</si>
  <si>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</si>
  <si>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</si>
  <si>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</si>
  <si>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</si>
  <si>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</si>
  <si>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</si>
  <si>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</si>
  <si>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</si>
  <si>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</si>
  <si>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</si>
  <si>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</si>
  <si>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</si>
  <si>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</si>
  <si>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</si>
  <si>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</si>
  <si>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</si>
  <si>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</si>
  <si>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</si>
  <si>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</si>
  <si>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</si>
  <si>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</si>
  <si>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</si>
  <si>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</si>
  <si>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</si>
  <si>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</si>
  <si>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</si>
  <si>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</si>
  <si>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</si>
  <si>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</si>
  <si>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</si>
  <si>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</si>
  <si>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</si>
  <si>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</si>
  <si>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</si>
  <si>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</si>
  <si>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</si>
  <si>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</si>
  <si>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</si>
  <si>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</si>
  <si>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</si>
  <si>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</si>
  <si>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</si>
  <si>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</si>
  <si>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</si>
  <si>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</si>
  <si>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</si>
  <si>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</si>
  <si>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</si>
  <si>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</si>
  <si>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</si>
  <si>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</si>
  <si>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</si>
  <si>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</si>
  <si>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</si>
  <si>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</si>
  <si>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</si>
  <si>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</si>
  <si>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</si>
  <si>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</si>
  <si>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</si>
  <si>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</si>
  <si>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</si>
  <si>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</si>
  <si>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</si>
  <si>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</si>
  <si>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</si>
  <si>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</si>
  <si>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</si>
  <si>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</si>
  <si>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</si>
  <si>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</si>
  <si>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</si>
  <si>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</si>
  <si>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</si>
  <si>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</si>
  <si>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</si>
  <si>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</si>
  <si>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</si>
  <si>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</si>
  <si>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</si>
  <si>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</si>
  <si>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</si>
  <si>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</si>
  <si>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</si>
  <si>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</si>
  <si>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</si>
  <si>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</si>
  <si>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</si>
  <si>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</si>
  <si>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</si>
  <si>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</si>
  <si>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</si>
  <si>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</si>
  <si>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</si>
  <si>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</si>
  <si>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</si>
  <si>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</si>
  <si>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</si>
  <si>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</si>
  <si>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</si>
  <si>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</si>
  <si>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</si>
  <si>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</si>
  <si>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</si>
  <si>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</si>
  <si>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</si>
  <si>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</si>
  <si>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</si>
  <si>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</si>
  <si>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</si>
  <si>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</si>
  <si>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</si>
  <si>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</si>
  <si>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</si>
  <si>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</si>
  <si>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</si>
  <si>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</si>
  <si>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</si>
  <si>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</si>
  <si>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</si>
  <si>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</si>
  <si>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</si>
  <si>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</si>
  <si>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</si>
  <si>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</si>
  <si>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</si>
  <si>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</si>
  <si>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</si>
  <si>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</si>
  <si>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</si>
  <si>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</si>
  <si>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</si>
  <si>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</si>
  <si>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</si>
  <si>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</si>
  <si>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</si>
  <si>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</si>
  <si>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</si>
  <si>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</si>
  <si>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</si>
  <si>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</si>
  <si>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</si>
  <si>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</si>
  <si>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</si>
  <si>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</si>
  <si>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</si>
  <si>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</si>
  <si>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</si>
  <si>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</si>
  <si>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</si>
  <si>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</si>
  <si>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</si>
  <si>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</si>
  <si>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</si>
  <si>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</si>
  <si>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</si>
  <si>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</si>
  <si>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</si>
  <si>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</si>
  <si>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r>
      <t>本様式は</t>
    </r>
    <r>
      <rPr>
        <b/>
        <sz val="16"/>
        <color rgb="FFFF0000"/>
        <rFont val="游ゴシック"/>
        <family val="3"/>
        <charset val="128"/>
        <scheme val="minor"/>
      </rPr>
      <t>（１）介護テクノロジー普及促進補助金</t>
    </r>
    <r>
      <rPr>
        <b/>
        <sz val="16"/>
        <color theme="1"/>
        <rFont val="游ゴシック"/>
        <family val="3"/>
        <charset val="128"/>
        <scheme val="minor"/>
      </rPr>
      <t>の業務改善計画書様式です。</t>
    </r>
    <rPh sb="0" eb="3">
      <t>ホンヨウシキ</t>
    </rPh>
    <rPh sb="23" eb="25">
      <t>ギョウム</t>
    </rPh>
    <rPh sb="25" eb="27">
      <t>カイゼン</t>
    </rPh>
    <rPh sb="27" eb="30">
      <t>ケイカクショ</t>
    </rPh>
    <rPh sb="30" eb="32">
      <t>ヨウシキ</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</si>
  <si>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</si>
  <si>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複数の介護事業所を運営する法人は、各事業所の事業計画書を取りまとめてご提出ください。（ただし、ファイルは事業所ごとに分けてください。）</t>
    <phoneticPr fontId="1"/>
  </si>
  <si>
    <t>なお、提出後は、提出したファイルの差替えは原則受け付けませんのでご注意ください。</t>
  </si>
  <si>
    <t>＜事業計画提出期限＞</t>
  </si>
  <si>
    <t>令和６年９月４日（水）17時締切</t>
    <rPh sb="9" eb="10">
      <t>スイ</t>
    </rPh>
    <phoneticPr fontId="1"/>
  </si>
  <si>
    <t>＜提出資料＞</t>
    <rPh sb="1" eb="3">
      <t>テイシュツ</t>
    </rPh>
    <rPh sb="3" eb="5">
      <t>シリョウ</t>
    </rPh>
    <phoneticPr fontId="1"/>
  </si>
  <si>
    <t>Ⅰ．業務改善計画書様式（本エクセル）のうち</t>
    <rPh sb="12" eb="13">
      <t>ホン</t>
    </rPh>
    <phoneticPr fontId="1"/>
  </si>
  <si>
    <t>・経費所要額調（様式2-1-1）</t>
    <phoneticPr fontId="1"/>
  </si>
  <si>
    <t>　※これまでに「５．（１）（ア）A～C」で定めるテクノロジーを全く導入したことがなく、</t>
    <phoneticPr fontId="1"/>
  </si>
  <si>
    <t>かつ、今回、「５．（１）（イ）」で定める区分のうち１区分のみを導入する場合　→　様式2-1-2</t>
    <phoneticPr fontId="1"/>
  </si>
  <si>
    <t>・介護テクノロジー普及促進事業計画書（様式3）</t>
    <phoneticPr fontId="1"/>
  </si>
  <si>
    <t>・別紙１（業務改善計画様式）</t>
  </si>
  <si>
    <t>Ⅱ．通信環境整備の場合は、通信環境整備の内容がわかる書類（図面等）</t>
    <phoneticPr fontId="1"/>
  </si>
  <si>
    <t>※導入する介護テクノロジーのカタログの提出は必要ありません。</t>
    <phoneticPr fontId="1"/>
  </si>
  <si>
    <t>ただし、これまでに補助実績がない機器の場合には、追加で提出いただく場合があります。</t>
    <phoneticPr fontId="1"/>
  </si>
  <si>
    <t>Ⅲ．ＩＣＴ導入の場合は、勤務形態一覧表（参考様式１）（常勤換算の人数を記入したもの）</t>
    <phoneticPr fontId="1"/>
  </si>
  <si>
    <t>Ⅳ．見積書の写し</t>
    <phoneticPr fontId="1"/>
  </si>
  <si>
    <t>Ⅴ．その他参考となる書類</t>
    <phoneticPr fontId="1"/>
  </si>
  <si>
    <t>様式第2-1-1号（第6条及び第19条関係）</t>
    <phoneticPr fontId="1"/>
  </si>
  <si>
    <t>補助事業者名　　</t>
  </si>
  <si>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</si>
  <si>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</si>
  <si>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</si>
  <si>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１機器（一式）あたりの</t>
    <rPh sb="1" eb="3">
      <t>キキ</t>
    </rPh>
    <rPh sb="4" eb="6">
      <t>イッシキ</t>
    </rPh>
    <phoneticPr fontId="1"/>
  </si>
  <si>
    <t>対象経費</t>
    <rPh sb="0" eb="2">
      <t>タイショウ</t>
    </rPh>
    <rPh sb="2" eb="4">
      <t>ケイヒ</t>
    </rPh>
    <phoneticPr fontId="1"/>
  </si>
  <si>
    <t>総計</t>
    <rPh sb="0" eb="2">
      <t>ソウケイ</t>
    </rPh>
    <phoneticPr fontId="1"/>
  </si>
  <si>
    <t>補助率</t>
    <rPh sb="0" eb="3">
      <t>ホジョリツ</t>
    </rPh>
    <phoneticPr fontId="1"/>
  </si>
  <si>
    <t>b×c</t>
    <phoneticPr fontId="1"/>
  </si>
  <si>
    <t>選定額</t>
    <rPh sb="0" eb="3">
      <t>センテイガク</t>
    </rPh>
    <phoneticPr fontId="1"/>
  </si>
  <si>
    <t>合計額</t>
    <rPh sb="0" eb="2">
      <t>ゴウケイ</t>
    </rPh>
    <rPh sb="2" eb="3">
      <t>ガク</t>
    </rPh>
    <phoneticPr fontId="1"/>
  </si>
  <si>
    <t>(千円未満切捨て)</t>
  </si>
  <si>
    <t>（Dは48万またはdのいずれか低い額）</t>
    <rPh sb="5" eb="6">
      <t>マン</t>
    </rPh>
    <rPh sb="15" eb="16">
      <t>ヒク</t>
    </rPh>
    <rPh sb="17" eb="18">
      <t>ガク</t>
    </rPh>
    <phoneticPr fontId="1"/>
  </si>
  <si>
    <t>a</t>
    <phoneticPr fontId="1"/>
  </si>
  <si>
    <t>b</t>
    <phoneticPr fontId="1"/>
  </si>
  <si>
    <t>c</t>
    <phoneticPr fontId="1"/>
  </si>
  <si>
    <t>d</t>
    <phoneticPr fontId="1"/>
  </si>
  <si>
    <t>e</t>
    <phoneticPr fontId="1"/>
  </si>
  <si>
    <t>A.介護
ロボット</t>
    <rPh sb="2" eb="4">
      <t>カイゴ</t>
    </rPh>
    <phoneticPr fontId="1"/>
  </si>
  <si>
    <t>円</t>
    <rPh sb="0" eb="1">
      <t>エン</t>
    </rPh>
    <phoneticPr fontId="1"/>
  </si>
  <si>
    <t>4/5</t>
    <phoneticPr fontId="1"/>
  </si>
  <si>
    <t>①移乗介護</t>
    <rPh sb="1" eb="3">
      <t>イジョウ</t>
    </rPh>
    <rPh sb="3" eb="5">
      <t>カイゴ</t>
    </rPh>
    <phoneticPr fontId="1"/>
  </si>
  <si>
    <t>②移動支援</t>
    <phoneticPr fontId="1"/>
  </si>
  <si>
    <t>③排泄支援</t>
    <phoneticPr fontId="1"/>
  </si>
  <si>
    <t>④見守り・
コミュニケーション</t>
    <rPh sb="1" eb="3">
      <t>ミマモ</t>
    </rPh>
    <phoneticPr fontId="1"/>
  </si>
  <si>
    <t>⑤入浴支援</t>
    <rPh sb="1" eb="3">
      <t>ニュウヨク</t>
    </rPh>
    <rPh sb="3" eb="5">
      <t>シエン</t>
    </rPh>
    <phoneticPr fontId="1"/>
  </si>
  <si>
    <t>⑥介護業務支援</t>
    <rPh sb="1" eb="3">
      <t>カイゴ</t>
    </rPh>
    <rPh sb="3" eb="5">
      <t>ギョウム</t>
    </rPh>
    <rPh sb="5" eb="7">
      <t>シエン</t>
    </rPh>
    <phoneticPr fontId="1"/>
  </si>
  <si>
    <t>B.見守り機器導入に伴う通信環境整備</t>
    <rPh sb="2" eb="4">
      <t>ミマモ</t>
    </rPh>
    <rPh sb="5" eb="7">
      <t>キキ</t>
    </rPh>
    <rPh sb="7" eb="9">
      <t>ドウニュウ</t>
    </rPh>
    <rPh sb="10" eb="11">
      <t>トモナ</t>
    </rPh>
    <rPh sb="12" eb="14">
      <t>ツウシン</t>
    </rPh>
    <rPh sb="14" eb="16">
      <t>カンキョウ</t>
    </rPh>
    <rPh sb="16" eb="18">
      <t>セイビ</t>
    </rPh>
    <phoneticPr fontId="1"/>
  </si>
  <si>
    <t>C.　ICT</t>
    <phoneticPr fontId="1"/>
  </si>
  <si>
    <t>１～１０人</t>
    <rPh sb="4" eb="5">
      <t>ニン</t>
    </rPh>
    <phoneticPr fontId="1"/>
  </si>
  <si>
    <t>D.（A～Cの導入と一体的に行う）
業務改善支援
＜限度額48万円＞</t>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</si>
  <si>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</si>
  <si>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</si>
  <si>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</si>
  <si>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</si>
  <si>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</si>
  <si>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</si>
  <si>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</si>
  <si>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</si>
  <si>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</si>
  <si>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</si>
  <si>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</si>
  <si>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</si>
  <si>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</si>
  <si>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</si>
  <si>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</si>
  <si>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</si>
  <si>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</si>
  <si>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</si>
  <si>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</si>
  <si>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様式第3号（第6条及び第19条関係）</t>
    <rPh sb="0" eb="2">
      <t>ヨウシキ</t>
    </rPh>
    <rPh sb="2" eb="3">
      <t>ダイ</t>
    </rPh>
    <rPh sb="4" eb="5">
      <t>ゴウ</t>
    </rPh>
    <phoneticPr fontId="1"/>
  </si>
  <si>
    <t>令和６年　月　日</t>
    <rPh sb="0" eb="2">
      <t>レイワ</t>
    </rPh>
    <rPh sb="3" eb="4">
      <t>ネン</t>
    </rPh>
    <rPh sb="5" eb="6">
      <t>ガツ</t>
    </rPh>
    <rPh sb="7" eb="8">
      <t>ニチ</t>
    </rPh>
    <phoneticPr fontId="1"/>
  </si>
  <si>
    <t>介護テクノロジー普及促進事業計画書</t>
    <rPh sb="0" eb="2">
      <t>カイゴ</t>
    </rPh>
    <rPh sb="8" eb="10">
      <t>フキュウ</t>
    </rPh>
    <rPh sb="10" eb="12">
      <t>ソクシン</t>
    </rPh>
    <rPh sb="12" eb="14">
      <t>ジギョウ</t>
    </rPh>
    <rPh sb="14" eb="17">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</si>
  <si>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</si>
  <si>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</si>
  <si>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</si>
  <si>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</si>
  <si>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事業所名（自動反映）</t>
    <rPh sb="0" eb="3">
      <t>ジギョウショ</t>
    </rPh>
    <rPh sb="3" eb="4">
      <t>ナ</t>
    </rPh>
    <rPh sb="5" eb="7">
      <t>ジドウ</t>
    </rPh>
    <rPh sb="7" eb="9">
      <t>ハンエイ</t>
    </rPh>
    <phoneticPr fontId="1"/>
  </si>
  <si>
    <t>事業所住所（自動反映）</t>
    <rPh sb="0" eb="3">
      <t>ジギョウショ</t>
    </rPh>
    <rPh sb="3" eb="5">
      <t>ジュウショ</t>
    </rPh>
    <phoneticPr fontId="1"/>
  </si>
  <si>
    <t>サービス種別（自動反映）</t>
    <rPh sb="4" eb="6">
      <t>シュベツ</t>
    </rPh>
    <phoneticPr fontId="1"/>
  </si>
  <si>
    <t>職員数（自動反映）</t>
    <rPh sb="0" eb="2">
      <t>ショクイン</t>
    </rPh>
    <rPh sb="2" eb="3">
      <t>カズ</t>
    </rPh>
    <phoneticPr fontId="1"/>
  </si>
  <si>
    <t>担当者役職</t>
    <rPh sb="0" eb="3">
      <t>タントウシャ</t>
    </rPh>
    <rPh sb="3" eb="5">
      <t>ヤクショク</t>
    </rPh>
    <phoneticPr fontId="1"/>
  </si>
  <si>
    <t>担当者名</t>
    <rPh sb="0" eb="3">
      <t>タントウシャ</t>
    </rPh>
    <rPh sb="3" eb="4">
      <t>ナ</t>
    </rPh>
    <phoneticPr fontId="1"/>
  </si>
  <si>
    <t>有</t>
    <rPh sb="0" eb="1">
      <t>アリ</t>
    </rPh>
    <phoneticPr fontId="1"/>
  </si>
  <si>
    <t>電話番号</t>
    <rPh sb="0" eb="2">
      <t>デンワ</t>
    </rPh>
    <rPh sb="2" eb="4">
      <t>バンゴウ</t>
    </rPh>
    <phoneticPr fontId="1"/>
  </si>
  <si>
    <t>E-mail</t>
    <phoneticPr fontId="1"/>
  </si>
  <si>
    <t>無</t>
    <rPh sb="0" eb="1">
      <t>ナシ</t>
    </rPh>
    <phoneticPr fontId="1"/>
  </si>
  <si>
    <t>定員（人）</t>
    <rPh sb="0" eb="2">
      <t>テイイン</t>
    </rPh>
    <rPh sb="3" eb="4">
      <t>ニン</t>
    </rPh>
    <phoneticPr fontId="1"/>
  </si>
  <si>
    <t>令和３年度以降の介護ロボットICT補助実績</t>
    <rPh sb="0" eb="2">
      <t>レイワ</t>
    </rPh>
    <rPh sb="3" eb="5">
      <t>ネンド</t>
    </rPh>
    <rPh sb="5" eb="7">
      <t>イコウ</t>
    </rPh>
    <rPh sb="8" eb="10">
      <t>カイゴ</t>
    </rPh>
    <rPh sb="17" eb="19">
      <t>ホジョ</t>
    </rPh>
    <rPh sb="19" eb="21">
      <t>ジッセキ</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</si>
  <si>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</si>
  <si>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</si>
  <si>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介護生産性の向上、テクノロジーを導入・活用を促進するための委員会の設置</t>
    <phoneticPr fontId="1"/>
  </si>
  <si>
    <t>上記の委員会の名称（既存の委員会の活用でも可）</t>
    <rPh sb="0" eb="2">
      <t>ジョウキ</t>
    </rPh>
    <rPh sb="7" eb="9">
      <t>メイショウ</t>
    </rPh>
    <rPh sb="10" eb="12">
      <t>キゾン</t>
    </rPh>
    <rPh sb="13" eb="16">
      <t>イインカイ</t>
    </rPh>
    <rPh sb="17" eb="19">
      <t>カツヨウ</t>
    </rPh>
    <rPh sb="21" eb="22">
      <t>カ</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</si>
  <si>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</si>
  <si>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実施する</t>
    <rPh sb="0" eb="2">
      <t>ジッシ</t>
    </rPh>
    <phoneticPr fontId="1"/>
  </si>
  <si>
    <t>（介護テクノロジーの導入と一体的に行う）業務改善支援の内容</t>
    <rPh sb="27" eb="29">
      <t>ナイヨウ</t>
    </rPh>
    <phoneticPr fontId="1"/>
  </si>
  <si>
    <t>業務改善の実施時期</t>
    <rPh sb="0" eb="4">
      <t>ギョウムカイゼン</t>
    </rPh>
    <rPh sb="5" eb="7">
      <t>ジッシ</t>
    </rPh>
    <rPh sb="7" eb="9">
      <t>ジキ</t>
    </rPh>
    <phoneticPr fontId="1"/>
  </si>
  <si>
    <t>業務改善の実施回数</t>
    <rPh sb="0" eb="4">
      <t>ギョウムカイゼン</t>
    </rPh>
    <rPh sb="5" eb="7">
      <t>ジッシ</t>
    </rPh>
    <rPh sb="7" eb="9">
      <t>カイスウ</t>
    </rPh>
    <phoneticPr fontId="1"/>
  </si>
  <si>
    <t>導入済のテクノロジー
（主なものを５つまで）</t>
    <rPh sb="0" eb="2">
      <t>ドウニュウ</t>
    </rPh>
    <rPh sb="2" eb="3">
      <t>スミ</t>
    </rPh>
    <rPh sb="12" eb="13">
      <t>オモ</t>
    </rPh>
    <phoneticPr fontId="1"/>
  </si>
  <si>
    <t>台数</t>
    <rPh sb="0" eb="2">
      <t>ダイスウ</t>
    </rPh>
    <phoneticPr fontId="1"/>
  </si>
  <si>
    <t>３．導入予定のテクノロジーについて</t>
    <rPh sb="2" eb="4">
      <t>ドウニュウ</t>
    </rPh>
    <rPh sb="4" eb="6">
      <t>ヨテイ</t>
    </rPh>
    <phoneticPr fontId="1"/>
  </si>
  <si>
    <t>導入予定の機器の名称
または対象とする経費
（例：Wi-Fi環境整備の配線工事）</t>
    <rPh sb="0" eb="2">
      <t>ドウニュウ</t>
    </rPh>
    <rPh sb="2" eb="4">
      <t>ヨテイ</t>
    </rPh>
    <rPh sb="5" eb="7">
      <t>キキ</t>
    </rPh>
    <rPh sb="8" eb="10">
      <t>メイショウ</t>
    </rPh>
    <rPh sb="14" eb="16">
      <t>タイショウ</t>
    </rPh>
    <rPh sb="19" eb="21">
      <t>ケイヒ</t>
    </rPh>
    <rPh sb="23" eb="24">
      <t>レイ</t>
    </rPh>
    <rPh sb="30" eb="32">
      <t>カンキョウ</t>
    </rPh>
    <rPh sb="32" eb="34">
      <t>セイビ</t>
    </rPh>
    <rPh sb="35" eb="37">
      <t>ハイセン</t>
    </rPh>
    <rPh sb="37" eb="39">
      <t>コウジ</t>
    </rPh>
    <phoneticPr fontId="1"/>
  </si>
  <si>
    <t>導入区分
（新規導入・追加導入）</t>
    <rPh sb="0" eb="2">
      <t>ドウニュウ</t>
    </rPh>
    <rPh sb="2" eb="4">
      <t>クブン</t>
    </rPh>
    <rPh sb="6" eb="8">
      <t>シンキ</t>
    </rPh>
    <rPh sb="8" eb="10">
      <t>ドウニュウ</t>
    </rPh>
    <rPh sb="11" eb="13">
      <t>ツイカ</t>
    </rPh>
    <rPh sb="13" eb="15">
      <t>ドウニュウ</t>
    </rPh>
    <phoneticPr fontId="1"/>
  </si>
  <si>
    <t>数量（例：台数、一式）
※一式の場合は1を入力</t>
    <rPh sb="0" eb="2">
      <t>スウリョウ</t>
    </rPh>
    <rPh sb="3" eb="4">
      <t>レイ</t>
    </rPh>
    <rPh sb="5" eb="7">
      <t>ダイスウ</t>
    </rPh>
    <rPh sb="8" eb="10">
      <t>イッシキ</t>
    </rPh>
    <rPh sb="13" eb="15">
      <t>イッシキ</t>
    </rPh>
    <rPh sb="16" eb="18">
      <t>バアイ</t>
    </rPh>
    <rPh sb="21" eb="23">
      <t>ニュウリョク</t>
    </rPh>
    <phoneticPr fontId="1"/>
  </si>
  <si>
    <t>購入予定日又は
（リース）契約予定期間
記載例：R6.10.15-R7.2.15</t>
    <rPh sb="0" eb="2">
      <t>コウニュウ</t>
    </rPh>
    <rPh sb="2" eb="4">
      <t>ヨテイ</t>
    </rPh>
    <rPh sb="4" eb="5">
      <t>ヒ</t>
    </rPh>
    <rPh sb="5" eb="6">
      <t>マタ</t>
    </rPh>
    <rPh sb="13" eb="15">
      <t>ケイヤク</t>
    </rPh>
    <rPh sb="15" eb="17">
      <t>ヨテイ</t>
    </rPh>
    <rPh sb="17" eb="19">
      <t>キカン</t>
    </rPh>
    <rPh sb="20" eb="22">
      <t>キサイ</t>
    </rPh>
    <phoneticPr fontId="1"/>
  </si>
  <si>
    <t>新規導入</t>
    <rPh sb="0" eb="2">
      <t>シンキ</t>
    </rPh>
    <rPh sb="2" eb="4">
      <t>ドウニュウ</t>
    </rPh>
    <phoneticPr fontId="1"/>
  </si>
  <si>
    <t>追加導入</t>
    <rPh sb="0" eb="2">
      <t>ツイカ</t>
    </rPh>
    <rPh sb="2" eb="4">
      <t>ドウニュウ</t>
    </rPh>
    <phoneticPr fontId="1"/>
  </si>
  <si>
    <t>４．機器の導入により期待される効果を記載してください。</t>
    <rPh sb="2" eb="4">
      <t>キキ</t>
    </rPh>
    <rPh sb="5" eb="7">
      <t>ドウニュウ</t>
    </rPh>
    <rPh sb="10" eb="12">
      <t>キタイ</t>
    </rPh>
    <rPh sb="15" eb="17">
      <t>コウカ</t>
    </rPh>
    <rPh sb="18" eb="20">
      <t>キサイ</t>
    </rPh>
    <phoneticPr fontId="1"/>
  </si>
  <si>
    <t>導入する機器に応じて以下の内容を踏まえ、具体的な数値を用いて記載してください。</t>
    <rPh sb="0" eb="2">
      <t>ドウニュウ</t>
    </rPh>
    <rPh sb="4" eb="6">
      <t>キキ</t>
    </rPh>
    <rPh sb="7" eb="8">
      <t>オウ</t>
    </rPh>
    <rPh sb="10" eb="12">
      <t>イカ</t>
    </rPh>
    <rPh sb="13" eb="15">
      <t>ナイヨウ</t>
    </rPh>
    <rPh sb="16" eb="17">
      <t>フ</t>
    </rPh>
    <rPh sb="20" eb="23">
      <t>グタイテキ</t>
    </rPh>
    <rPh sb="24" eb="26">
      <t>スウチ</t>
    </rPh>
    <rPh sb="27" eb="28">
      <t>モチ</t>
    </rPh>
    <rPh sb="30" eb="32">
      <t>キサイ</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</si>
  <si>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</si>
  <si>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</si>
  <si>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</si>
  <si>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＜ICT＞</t>
    <phoneticPr fontId="1"/>
  </si>
  <si>
    <t>・データ連携を行う（予定を含む）の場合は、具体的な連携データ連携の内容、連携先、連携方法、文書量の半減につながるかどうか等</t>
    <phoneticPr fontId="1"/>
  </si>
  <si>
    <t>５．機器の導入・活用により「業務効率化」、「職員の身体的・精神的負担の軽減」、「介護サービスの質の向上」の観点から、
　　導入後3年間の達成すべき目標を記載してください。</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</si>
  <si>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</si>
  <si>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</si>
  <si>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</si>
  <si>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</si>
  <si>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６．国・県・他事業所から要請があれば、見学等を受け入れ、導入事例を県のホームページ等で公表することや、国が実施する
　効果検証事業に可能な限り協力することに同意するかご記入ください。</t>
    <rPh sb="84" eb="86">
      <t>キニュウ</t>
    </rPh>
    <phoneticPr fontId="1"/>
  </si>
  <si>
    <t>国・県等への協力</t>
    <rPh sb="0" eb="1">
      <t>クニ</t>
    </rPh>
    <rPh sb="2" eb="3">
      <t>ケン</t>
    </rPh>
    <rPh sb="3" eb="4">
      <t>トウ</t>
    </rPh>
    <rPh sb="6" eb="8">
      <t>キョウリョク</t>
    </rPh>
    <phoneticPr fontId="1"/>
  </si>
  <si>
    <t>同意する</t>
    <rPh sb="0" eb="2">
      <t>ドウイ</t>
    </rPh>
    <phoneticPr fontId="1"/>
  </si>
  <si>
    <t>同意しない</t>
    <rPh sb="0" eb="2">
      <t>ドウイ</t>
    </rPh>
    <phoneticPr fontId="1"/>
  </si>
  <si>
    <t>７．「科学的介護情報システム」（Long-term care Information system For Evidence；LIFE（ライフ）。以下「LIFE」という。）による情報収集に協力することに同意するかご記入ください。</t>
    <rPh sb="101" eb="103">
      <t>ドウイ</t>
    </rPh>
    <rPh sb="107" eb="109">
      <t>キニュウ</t>
    </rPh>
    <phoneticPr fontId="1"/>
  </si>
  <si>
    <t>情報収集への協力</t>
    <rPh sb="0" eb="2">
      <t>ジョウホウ</t>
    </rPh>
    <rPh sb="2" eb="4">
      <t>シュウシュウ</t>
    </rPh>
    <rPh sb="6" eb="8">
      <t>キョウリョク</t>
    </rPh>
    <phoneticPr fontId="1"/>
  </si>
  <si>
    <t>様式第2-2-1号（第10条関係）</t>
    <rPh sb="10" eb="11">
      <t>ダイ</t>
    </rPh>
    <rPh sb="13" eb="14">
      <t>ジョウ</t>
    </rPh>
    <rPh sb="14" eb="16">
      <t>カンケイ</t>
    </rPh>
    <phoneticPr fontId="1"/>
  </si>
  <si>
    <t>経費所要額調（変更）</t>
    <rPh sb="0" eb="2">
      <t>ケイヒ</t>
    </rPh>
    <rPh sb="2" eb="4">
      <t>ショヨウ</t>
    </rPh>
    <rPh sb="4" eb="5">
      <t>ガク</t>
    </rPh>
    <rPh sb="5" eb="6">
      <t>シラ</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</si>
  <si>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</si>
  <si>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</si>
  <si>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（f-h）　　　　i</t>
    <phoneticPr fontId="1"/>
  </si>
  <si>
    <t>様式第2-3-1号（第12条関係）</t>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</si>
  <si>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</si>
  <si>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</si>
  <si>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</si>
  <si>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</si>
  <si>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（h-i）　j</t>
    <phoneticPr fontId="1"/>
  </si>
  <si>
    <t>●収入について（精算）</t>
    <rPh sb="1" eb="3">
      <t>シュウニュウ</t>
    </rPh>
    <rPh sb="8" eb="10">
      <t>セイサン</t>
    </rPh>
    <phoneticPr fontId="1"/>
  </si>
  <si>
    <t>精算額（円）</t>
    <rPh sb="0" eb="2">
      <t>セイサン</t>
    </rPh>
    <rPh sb="2" eb="3">
      <t>ガク</t>
    </rPh>
    <rPh sb="4" eb="5">
      <t>エン</t>
    </rPh>
    <phoneticPr fontId="1"/>
  </si>
  <si>
    <t>差引額（円）</t>
    <rPh sb="0" eb="2">
      <t>サシヒキ</t>
    </rPh>
    <rPh sb="2" eb="3">
      <t>ガク</t>
    </rPh>
    <rPh sb="4" eb="5">
      <t>エン</t>
    </rPh>
    <phoneticPr fontId="1"/>
  </si>
  <si>
    <t>様式第2-1-2号（第6条及び第19条関係）</t>
    <phoneticPr fontId="1"/>
  </si>
  <si>
    <t>経費所要額調</t>
    <rPh sb="0" eb="2">
      <t>ケイヒ</t>
    </rPh>
    <rPh sb="2" eb="4">
      <t>ショヨウ</t>
    </rPh>
    <phoneticPr fontId="1"/>
  </si>
  <si>
    <t>本様式はこれまでA～Cで定める経費を全く導入しておらず、なおかつ下記の表の区分のうち１区分のみ導入する場合にのみ使用します</t>
    <rPh sb="0" eb="1">
      <t>ホン</t>
    </rPh>
    <rPh sb="1" eb="3">
      <t>ヨウシキ</t>
    </rPh>
    <rPh sb="18" eb="19">
      <t>マッタ</t>
    </rPh>
    <rPh sb="56" eb="58">
      <t>シヨウ</t>
    </rPh>
    <phoneticPr fontId="1"/>
  </si>
  <si>
    <t>１機器当たりの</t>
    <rPh sb="1" eb="3">
      <t>キキ</t>
    </rPh>
    <rPh sb="3" eb="4">
      <t>ア</t>
    </rPh>
    <phoneticPr fontId="1"/>
  </si>
  <si>
    <t>q×b</t>
    <phoneticPr fontId="1"/>
  </si>
  <si>
    <t>補助限度額</t>
    <rPh sb="0" eb="2">
      <t>ホジョ</t>
    </rPh>
    <rPh sb="2" eb="4">
      <t>ゲンド</t>
    </rPh>
    <rPh sb="4" eb="5">
      <t>ガク</t>
    </rPh>
    <phoneticPr fontId="1"/>
  </si>
  <si>
    <t>補助基本額</t>
    <rPh sb="0" eb="2">
      <t>ホジョ</t>
    </rPh>
    <rPh sb="2" eb="4">
      <t>キホン</t>
    </rPh>
    <rPh sb="4" eb="5">
      <t>ガク</t>
    </rPh>
    <phoneticPr fontId="1"/>
  </si>
  <si>
    <t>選定額</t>
    <rPh sb="0" eb="2">
      <t>センテイ</t>
    </rPh>
    <rPh sb="2" eb="3">
      <t>ガク</t>
    </rPh>
    <phoneticPr fontId="1"/>
  </si>
  <si>
    <t>(千円未満切捨て)</t>
    <rPh sb="1" eb="3">
      <t>センエン</t>
    </rPh>
    <rPh sb="3" eb="5">
      <t>ミマン</t>
    </rPh>
    <rPh sb="5" eb="7">
      <t>キリス</t>
    </rPh>
    <phoneticPr fontId="1"/>
  </si>
  <si>
    <t>介護ロボット種別</t>
    <rPh sb="0" eb="2">
      <t>カイゴ</t>
    </rPh>
    <rPh sb="6" eb="8">
      <t>シュベツ</t>
    </rPh>
    <phoneticPr fontId="1"/>
  </si>
  <si>
    <t>（EまたはFのいずれか低い額）</t>
    <rPh sb="11" eb="12">
      <t>ヒク</t>
    </rPh>
    <rPh sb="13" eb="14">
      <t>ガク</t>
    </rPh>
    <phoneticPr fontId="1"/>
  </si>
  <si>
    <t>(e×f)　　g</t>
    <phoneticPr fontId="1"/>
  </si>
  <si>
    <t>台</t>
    <rPh sb="0" eb="1">
      <t>ダイ</t>
    </rPh>
    <phoneticPr fontId="1"/>
  </si>
  <si>
    <t>①移乗介護
＜限度額100万円/機器＞</t>
    <rPh sb="1" eb="3">
      <t>イジョウ</t>
    </rPh>
    <rPh sb="3" eb="5">
      <t>カイゴ</t>
    </rPh>
    <rPh sb="7" eb="9">
      <t>ゲンド</t>
    </rPh>
    <rPh sb="9" eb="10">
      <t>ガク</t>
    </rPh>
    <rPh sb="13" eb="15">
      <t>マンエン</t>
    </rPh>
    <rPh sb="16" eb="18">
      <t>キキ</t>
    </rPh>
    <phoneticPr fontId="1"/>
  </si>
  <si>
    <t>②移動支援
＜限度額30万円/機器＞</t>
    <rPh sb="12" eb="14">
      <t>マンエン</t>
    </rPh>
    <phoneticPr fontId="1"/>
  </si>
  <si>
    <t>③排泄支援
＜限度額30万円/機器＞</t>
    <rPh sb="12" eb="14">
      <t>マンエン</t>
    </rPh>
    <phoneticPr fontId="1"/>
  </si>
  <si>
    <t>④見守り・
コミュニケーション
＜限度額30万円/機器＞</t>
    <rPh sb="1" eb="3">
      <t>ミマモ</t>
    </rPh>
    <rPh sb="22" eb="24">
      <t>マンエン</t>
    </rPh>
    <phoneticPr fontId="1"/>
  </si>
  <si>
    <r>
      <t xml:space="preserve">⑤入浴支援
</t>
    </r>
    <r>
      <rPr>
        <sz val="11"/>
        <color theme="1"/>
        <rFont val="HG丸ｺﾞｼｯｸM-PRO"/>
        <family val="3"/>
        <charset val="128"/>
      </rPr>
      <t>＜限度額100万円/機器＞</t>
    </r>
    <rPh sb="1" eb="3">
      <t>ニュウヨク</t>
    </rPh>
    <rPh sb="3" eb="5">
      <t>シエン</t>
    </rPh>
    <rPh sb="7" eb="9">
      <t>ゲンド</t>
    </rPh>
    <rPh sb="9" eb="10">
      <t>ガク</t>
    </rPh>
    <rPh sb="13" eb="14">
      <t>マン</t>
    </rPh>
    <rPh sb="14" eb="15">
      <t>エン</t>
    </rPh>
    <rPh sb="16" eb="18">
      <t>キキ</t>
    </rPh>
    <phoneticPr fontId="1"/>
  </si>
  <si>
    <t>式</t>
    <rPh sb="0" eb="1">
      <t>シキ</t>
    </rPh>
    <phoneticPr fontId="1"/>
  </si>
  <si>
    <t>⑥介護業務支援
＜限度額30万円/機器＞</t>
    <rPh sb="1" eb="3">
      <t>カイゴ</t>
    </rPh>
    <rPh sb="3" eb="5">
      <t>ギョウム</t>
    </rPh>
    <rPh sb="5" eb="7">
      <t>シエン</t>
    </rPh>
    <rPh sb="14" eb="16">
      <t>マンエン</t>
    </rPh>
    <phoneticPr fontId="1"/>
  </si>
  <si>
    <t>ICT活用予定の職員数　※</t>
    <rPh sb="3" eb="5">
      <t>カツヨウ</t>
    </rPh>
    <rPh sb="5" eb="7">
      <t>ヨテイ</t>
    </rPh>
    <rPh sb="8" eb="10">
      <t>ショクイン</t>
    </rPh>
    <rPh sb="10" eb="11">
      <t>カズ</t>
    </rPh>
    <phoneticPr fontId="1"/>
  </si>
  <si>
    <t>※ＩＣＴの対象経費についてはC24のセルのICT活用予定の職員数を選択いただくと自動で入力されます。</t>
    <rPh sb="5" eb="7">
      <t>タイショウ</t>
    </rPh>
    <rPh sb="7" eb="9">
      <t>ケイヒ</t>
    </rPh>
    <rPh sb="24" eb="26">
      <t>カツヨウ</t>
    </rPh>
    <rPh sb="26" eb="28">
      <t>ヨテイ</t>
    </rPh>
    <rPh sb="29" eb="32">
      <t>ショクインスウ</t>
    </rPh>
    <rPh sb="33" eb="35">
      <t>センタク</t>
    </rPh>
    <rPh sb="40" eb="42">
      <t>ジドウ</t>
    </rPh>
    <rPh sb="43" eb="45">
      <t>ニュウリョク</t>
    </rPh>
    <phoneticPr fontId="1"/>
  </si>
  <si>
    <t>j</t>
    <phoneticPr fontId="1"/>
  </si>
  <si>
    <t>様式第2-2-2号（第10条関係）</t>
    <phoneticPr fontId="1"/>
  </si>
  <si>
    <t>経費所要額調（変更）</t>
    <rPh sb="0" eb="2">
      <t>ケイヒ</t>
    </rPh>
    <rPh sb="2" eb="4">
      <t>ショヨウ</t>
    </rPh>
    <rPh sb="4" eb="5">
      <t>ガク</t>
    </rPh>
    <rPh sb="5" eb="6">
      <t>シラ</t>
    </rPh>
    <rPh sb="7" eb="9">
      <t>ヘンコウ</t>
    </rPh>
    <phoneticPr fontId="1"/>
  </si>
  <si>
    <t>B.見守り機器導入に伴う通信環境整備＜限度額500万円＞</t>
    <rPh sb="2" eb="4">
      <t>ミマモ</t>
    </rPh>
    <rPh sb="5" eb="7">
      <t>キキ</t>
    </rPh>
    <rPh sb="7" eb="9">
      <t>ドウニュウ</t>
    </rPh>
    <rPh sb="10" eb="11">
      <t>トモナ</t>
    </rPh>
    <rPh sb="12" eb="14">
      <t>ツウシン</t>
    </rPh>
    <rPh sb="14" eb="16">
      <t>カンキョウ</t>
    </rPh>
    <rPh sb="16" eb="18">
      <t>セイビ</t>
    </rPh>
    <phoneticPr fontId="1"/>
  </si>
  <si>
    <t>D.（A～Cの導入と一体的に行う）
業務改善支援
＜限度額30万円＞</t>
    <phoneticPr fontId="1"/>
  </si>
  <si>
    <t>（h-j）　　　　k</t>
    <phoneticPr fontId="1"/>
  </si>
  <si>
    <t>様式第2-3-2号（第12条関係）</t>
    <phoneticPr fontId="1"/>
  </si>
  <si>
    <t>k</t>
    <phoneticPr fontId="1"/>
  </si>
  <si>
    <t>（j-k）　l</t>
    <phoneticPr fontId="1"/>
  </si>
  <si>
    <t>様式第7号（第10条関係）</t>
    <rPh sb="0" eb="2">
      <t>ヨウシキ</t>
    </rPh>
    <rPh sb="2" eb="3">
      <t>ダイ</t>
    </rPh>
    <rPh sb="4" eb="5">
      <t>ゴウ</t>
    </rPh>
    <rPh sb="6" eb="7">
      <t>ダイ</t>
    </rPh>
    <rPh sb="9" eb="10">
      <t>ジョウ</t>
    </rPh>
    <rPh sb="10" eb="12">
      <t>カンケイ</t>
    </rPh>
    <phoneticPr fontId="1"/>
  </si>
  <si>
    <t>介護テクノロジー普及促進事業計画書（変更）</t>
    <rPh sb="0" eb="2">
      <t>カイゴ</t>
    </rPh>
    <rPh sb="8" eb="10">
      <t>フキュウ</t>
    </rPh>
    <rPh sb="10" eb="12">
      <t>ソクシン</t>
    </rPh>
    <rPh sb="12" eb="14">
      <t>ジギョウ</t>
    </rPh>
    <rPh sb="14" eb="17">
      <t>ケイカクショ</t>
    </rPh>
    <rPh sb="18" eb="20">
      <t>ヘンコウ</t>
    </rPh>
    <phoneticPr fontId="1"/>
  </si>
  <si>
    <t>様式第12号（第12条関係）</t>
    <rPh sb="0" eb="2">
      <t>ヨウシキ</t>
    </rPh>
    <rPh sb="2" eb="3">
      <t>ダイ</t>
    </rPh>
    <rPh sb="5" eb="6">
      <t>ゴウ</t>
    </rPh>
    <rPh sb="7" eb="8">
      <t>ダイ</t>
    </rPh>
    <rPh sb="10" eb="11">
      <t>ジョウ</t>
    </rPh>
    <rPh sb="11" eb="13">
      <t>カンケイ</t>
    </rPh>
    <phoneticPr fontId="1"/>
  </si>
  <si>
    <t>介護テクノロジー普及促進事業　補助事業実績書</t>
    <rPh sb="0" eb="2">
      <t>カイゴ</t>
    </rPh>
    <rPh sb="8" eb="10">
      <t>フキュウ</t>
    </rPh>
    <rPh sb="10" eb="12">
      <t>ソクシン</t>
    </rPh>
    <rPh sb="12" eb="14">
      <t>ジギョウ</t>
    </rPh>
    <phoneticPr fontId="1"/>
  </si>
  <si>
    <t>下記黄色着色セルに入力またはプルダウンメニューから選択してください。（セルに入力すると色が消えます）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</si>
  <si>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2．導入したテクノロジーについて</t>
    <rPh sb="2" eb="4">
      <t>ドウニュウ</t>
    </rPh>
    <phoneticPr fontId="1"/>
  </si>
  <si>
    <t>（１）課題を踏まえ導入した機器等について記入してください。</t>
    <rPh sb="3" eb="5">
      <t>カダイ</t>
    </rPh>
    <rPh sb="6" eb="7">
      <t>フ</t>
    </rPh>
    <rPh sb="9" eb="11">
      <t>ドウニュウ</t>
    </rPh>
    <rPh sb="13" eb="15">
      <t>キキ</t>
    </rPh>
    <rPh sb="15" eb="16">
      <t>トウ</t>
    </rPh>
    <rPh sb="20" eb="22">
      <t>キニュウ</t>
    </rPh>
    <phoneticPr fontId="1"/>
  </si>
  <si>
    <t>導入した機器の名称
または対象とする経費
（例：Wi-Fi環境整備の配線工事）</t>
    <rPh sb="0" eb="2">
      <t>ドウニュウ</t>
    </rPh>
    <rPh sb="4" eb="6">
      <t>キキ</t>
    </rPh>
    <rPh sb="7" eb="9">
      <t>メイショウ</t>
    </rPh>
    <rPh sb="13" eb="15">
      <t>タイショウ</t>
    </rPh>
    <rPh sb="18" eb="20">
      <t>ケイヒ</t>
    </rPh>
    <rPh sb="22" eb="23">
      <t>レイ</t>
    </rPh>
    <rPh sb="29" eb="31">
      <t>カンキョウ</t>
    </rPh>
    <rPh sb="31" eb="33">
      <t>セイビ</t>
    </rPh>
    <rPh sb="34" eb="36">
      <t>ハイセン</t>
    </rPh>
    <rPh sb="36" eb="38">
      <t>コウジ</t>
    </rPh>
    <phoneticPr fontId="1"/>
  </si>
  <si>
    <t>購入日又は
（リース）契約期間
記載例：R6.10.15-R7.2.15</t>
    <rPh sb="0" eb="2">
      <t>コウニュウ</t>
    </rPh>
    <rPh sb="2" eb="3">
      <t>ヒ</t>
    </rPh>
    <rPh sb="3" eb="4">
      <t>マタ</t>
    </rPh>
    <rPh sb="11" eb="13">
      <t>ケイヤク</t>
    </rPh>
    <rPh sb="13" eb="15">
      <t>キカン</t>
    </rPh>
    <rPh sb="16" eb="18">
      <t>キサイ</t>
    </rPh>
    <phoneticPr fontId="1"/>
  </si>
  <si>
    <t>（２）機器の導入により、どのような効果または成果がありましたか。</t>
    <rPh sb="3" eb="5">
      <t>キキ</t>
    </rPh>
    <rPh sb="6" eb="8">
      <t>ドウニュウ</t>
    </rPh>
    <rPh sb="17" eb="19">
      <t>コウカ</t>
    </rPh>
    <rPh sb="22" eb="24">
      <t>セイカ</t>
    </rPh>
    <phoneticPr fontId="1"/>
  </si>
  <si>
    <t>事業所の課題</t>
  </si>
  <si>
    <t>導入する機器等</t>
  </si>
  <si>
    <t>モバイルPC</t>
  </si>
  <si>
    <t>スマートフォン</t>
  </si>
  <si>
    <t>インカム</t>
  </si>
  <si>
    <t>参考にした資料等</t>
  </si>
  <si>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</si>
  <si>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</si>
  <si>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</si>
  <si>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</si>
  <si>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研修等への参加状況</t>
  </si>
  <si>
    <t>機器等の導入と併せて実施する取組</t>
  </si>
  <si>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</si>
  <si>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</si>
  <si>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</si>
  <si>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</si>
  <si>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</si>
  <si>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</si>
  <si>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</si>
  <si>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文書量を半減させる予定の文書の書類</t>
  </si>
  <si>
    <t>文書の具体的な枚数</t>
  </si>
  <si>
    <t>ケアプランデータ連携システム等の利用</t>
  </si>
  <si>
    <t>データの連携方法</t>
  </si>
  <si>
    <t>LIFEの利用</t>
  </si>
  <si>
    <t>データ登録している方法</t>
  </si>
  <si>
    <t>インポート（ＣＳＶ取込）機能の活用</t>
  </si>
  <si>
    <t>LIFE上での直接入力</t>
  </si>
  <si>
    <t>「ＳＥＣＹＲＩＴＹ　ＡＣＴＩＯＮ」宣言</t>
  </si>
  <si>
    <t>個人情報保護のセキュリティ対策</t>
  </si>
  <si>
    <t>所要額</t>
    <rPh sb="0" eb="2">
      <t>ショヨウ</t>
    </rPh>
    <rPh sb="2" eb="3">
      <t>ガク</t>
    </rPh>
    <phoneticPr fontId="1"/>
  </si>
  <si>
    <t>②移動支援</t>
  </si>
  <si>
    <t>③排泄支援</t>
  </si>
  <si>
    <t>見守り機器導入に伴う通信環境整備</t>
  </si>
  <si>
    <t>ICT</t>
  </si>
  <si>
    <t>（一体的に行う）業務改善支援</t>
    <phoneticPr fontId="1"/>
  </si>
  <si>
    <t>総計（テクノロジー）</t>
    <rPh sb="0" eb="2">
      <t>ソウケイ</t>
    </rPh>
    <phoneticPr fontId="1"/>
  </si>
  <si>
    <t>補助率掛けた額（テクノロジー）</t>
    <rPh sb="0" eb="3">
      <t>ホジョリツ</t>
    </rPh>
    <rPh sb="3" eb="4">
      <t>カ</t>
    </rPh>
    <rPh sb="6" eb="7">
      <t>ガク</t>
    </rPh>
    <phoneticPr fontId="1"/>
  </si>
  <si>
    <t>選定額（テクノロジー）</t>
    <phoneticPr fontId="1"/>
  </si>
  <si>
    <t>総計（業務改善支援）</t>
    <rPh sb="3" eb="9">
      <t>ギョウムカイゼンシエン</t>
    </rPh>
    <phoneticPr fontId="1"/>
  </si>
  <si>
    <t>補助率掛けた額（業務改善支援）</t>
    <rPh sb="0" eb="3">
      <t>ホジョリツ</t>
    </rPh>
    <rPh sb="3" eb="4">
      <t>カ</t>
    </rPh>
    <rPh sb="6" eb="7">
      <t>ガク</t>
    </rPh>
    <phoneticPr fontId="1"/>
  </si>
  <si>
    <t>選定額（業務改善支援）</t>
    <phoneticPr fontId="1"/>
  </si>
  <si>
    <t>補助所要額</t>
  </si>
  <si>
    <t>交付決定額</t>
  </si>
  <si>
    <t>自己資金</t>
  </si>
  <si>
    <t>その他</t>
    <phoneticPr fontId="1"/>
  </si>
  <si>
    <t>精算</t>
    <rPh sb="0" eb="2">
      <t>セイサン</t>
    </rPh>
    <phoneticPr fontId="1"/>
  </si>
  <si>
    <t>交付決定額</t>
    <rPh sb="0" eb="2">
      <t>コウフ</t>
    </rPh>
    <phoneticPr fontId="1"/>
  </si>
  <si>
    <t>計画</t>
    <rPh sb="0" eb="2">
      <t>ケイカク</t>
    </rPh>
    <phoneticPr fontId="1"/>
  </si>
  <si>
    <t>法人名</t>
  </si>
  <si>
    <t>代表名</t>
    <rPh sb="0" eb="2">
      <t>ダイヒョウ</t>
    </rPh>
    <rPh sb="2" eb="3">
      <t>ナ</t>
    </rPh>
    <phoneticPr fontId="1"/>
  </si>
  <si>
    <t>担当者役職</t>
    <phoneticPr fontId="1"/>
  </si>
  <si>
    <t>担当者名</t>
  </si>
  <si>
    <t>電話番号</t>
  </si>
  <si>
    <t>E-mail</t>
  </si>
  <si>
    <t>定員（人）</t>
  </si>
  <si>
    <t>令和３年度以降の補助実績</t>
    <phoneticPr fontId="1"/>
  </si>
  <si>
    <t>Nはーとの認証</t>
    <phoneticPr fontId="1"/>
  </si>
  <si>
    <t>委員会設置</t>
    <rPh sb="0" eb="3">
      <t>イインカイ</t>
    </rPh>
    <rPh sb="3" eb="5">
      <t>セッチ</t>
    </rPh>
    <phoneticPr fontId="1"/>
  </si>
  <si>
    <t>業務改善支援の内容</t>
  </si>
  <si>
    <t>導入済のテクノロジーと台数</t>
    <rPh sb="11" eb="13">
      <t>ダイスウ</t>
    </rPh>
    <phoneticPr fontId="1"/>
  </si>
  <si>
    <t>導入予定のテクノロジー</t>
    <rPh sb="2" eb="4">
      <t>ヨテイ</t>
    </rPh>
    <phoneticPr fontId="1"/>
  </si>
  <si>
    <t>効果</t>
    <rPh sb="0" eb="2">
      <t>コウカ</t>
    </rPh>
    <phoneticPr fontId="1"/>
  </si>
  <si>
    <t>見学協力</t>
    <rPh sb="0" eb="2">
      <t>ケンガク</t>
    </rPh>
    <rPh sb="2" eb="4">
      <t>キョウリョク</t>
    </rPh>
    <phoneticPr fontId="1"/>
  </si>
  <si>
    <t>LIFE協力</t>
    <rPh sb="4" eb="6">
      <t>キョウリョク</t>
    </rPh>
    <phoneticPr fontId="1"/>
  </si>
  <si>
    <t>実績</t>
    <rPh sb="0" eb="2">
      <t>ジッセキ</t>
    </rPh>
    <phoneticPr fontId="1"/>
  </si>
  <si>
    <t>導入したテクノロジー</t>
    <rPh sb="0" eb="2">
      <t>ドウニュウ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</si>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</sst>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2"/>
      <color rgb="FFFF0000"/>
      <name val="HG丸ｺﾞｼｯｸM-PRO"/>
      <family val="3"/>
      <charset val="128"/>
    </font>
    <font>
      <sz val="16"/>
      <color theme="0"/>
      <name val="游ゴシック"/>
      <family val="2"/>
      <charset val="128"/>
      <scheme val="minor"/>
    </font>
    <font>
      <sz val="12"/>
      <color theme="1"/>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9" fillId="0" borderId="0"/>
    <xf numFmtId="38" fontId="20" fillId="0" borderId="0" applyFont="0" applyFill="0" applyBorder="0" applyAlignment="0" applyProtection="0">
      <alignment vertical="center"/>
    </xf>
    <xf numFmtId="0" fontId="20" fillId="0" borderId="0">
      <alignment vertical="center"/>
    </xf>
  </cellStyleXfs>
  <cellXfs count="285">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2" fillId="0" borderId="0" xfId="0" applyFont="1">
      <alignment vertical="center"/>
    </xf>
    <xf numFmtId="0" fontId="24" fillId="0" borderId="0" xfId="0" applyFont="1">
      <alignment vertical="center"/>
    </xf>
    <xf numFmtId="0" fontId="27" fillId="0" borderId="0" xfId="0" applyFont="1">
      <alignment vertical="center"/>
    </xf>
    <xf numFmtId="0" fontId="28" fillId="0" borderId="0" xfId="0" applyFont="1">
      <alignment vertical="center"/>
    </xf>
    <xf numFmtId="0" fontId="26"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4" xfId="0" applyFont="1" applyBorder="1">
      <alignment vertical="center"/>
    </xf>
    <xf numFmtId="0" fontId="32" fillId="0" borderId="10" xfId="0" applyFont="1" applyBorder="1" applyAlignment="1">
      <alignment horizontal="center" vertical="center" shrinkToFit="1"/>
    </xf>
    <xf numFmtId="0" fontId="32" fillId="0" borderId="9" xfId="0" applyFont="1" applyBorder="1" applyAlignment="1">
      <alignment horizontal="center" vertical="center" shrinkToFit="1"/>
    </xf>
    <xf numFmtId="0" fontId="30" fillId="0" borderId="10" xfId="0" applyFont="1" applyBorder="1" applyAlignment="1">
      <alignment vertical="center" shrinkToFit="1"/>
    </xf>
    <xf numFmtId="0" fontId="30" fillId="0" borderId="7" xfId="0" applyFont="1" applyBorder="1" applyAlignment="1">
      <alignment vertical="center" shrinkToFit="1"/>
    </xf>
    <xf numFmtId="0" fontId="30" fillId="0" borderId="9" xfId="0" applyFont="1" applyBorder="1" applyAlignment="1">
      <alignment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2" fillId="0" borderId="15" xfId="0" applyFont="1" applyBorder="1" applyAlignment="1">
      <alignment horizontal="right" vertical="center" shrinkToFit="1"/>
    </xf>
    <xf numFmtId="0" fontId="32" fillId="0" borderId="14" xfId="0" applyFont="1" applyBorder="1" applyAlignment="1">
      <alignment horizontal="right" vertical="center" shrinkToFit="1"/>
    </xf>
    <xf numFmtId="0" fontId="30" fillId="0" borderId="15" xfId="0" applyFont="1" applyBorder="1" applyAlignment="1">
      <alignment horizontal="right" vertical="center" shrinkToFit="1"/>
    </xf>
    <xf numFmtId="0" fontId="30" fillId="0" borderId="4" xfId="0" applyFont="1" applyBorder="1" applyAlignment="1">
      <alignment vertical="center" shrinkToFit="1"/>
    </xf>
    <xf numFmtId="0" fontId="30" fillId="0" borderId="14" xfId="0" applyFont="1" applyBorder="1" applyAlignment="1">
      <alignment horizontal="right" vertical="center" shrinkToFit="1"/>
    </xf>
    <xf numFmtId="0" fontId="30" fillId="0" borderId="12" xfId="0" applyFont="1" applyBorder="1" applyAlignment="1">
      <alignment vertical="center" wrapText="1"/>
    </xf>
    <xf numFmtId="0" fontId="32" fillId="0" borderId="12" xfId="0"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10" xfId="0" applyFont="1" applyBorder="1" applyAlignment="1">
      <alignment horizontal="right" vertical="center"/>
    </xf>
    <xf numFmtId="0" fontId="30" fillId="0" borderId="7" xfId="0" applyFont="1" applyBorder="1" applyAlignment="1">
      <alignment horizontal="right" vertical="center"/>
    </xf>
    <xf numFmtId="0" fontId="30" fillId="0" borderId="9" xfId="0" applyFont="1" applyBorder="1" applyAlignment="1">
      <alignment horizontal="right" vertical="center"/>
    </xf>
    <xf numFmtId="0" fontId="30" fillId="0" borderId="15" xfId="0" applyFont="1" applyBorder="1" applyAlignment="1">
      <alignment vertical="center" wrapText="1"/>
    </xf>
    <xf numFmtId="38" fontId="32" fillId="0" borderId="15" xfId="2" applyFont="1" applyFill="1" applyBorder="1">
      <alignment vertical="center"/>
    </xf>
    <xf numFmtId="38" fontId="32" fillId="0" borderId="12" xfId="2" applyFont="1" applyFill="1" applyBorder="1">
      <alignment vertical="center"/>
    </xf>
    <xf numFmtId="0" fontId="30" fillId="0" borderId="10" xfId="0" applyFont="1" applyBorder="1" applyAlignment="1">
      <alignment vertical="center" wrapText="1"/>
    </xf>
    <xf numFmtId="0" fontId="32" fillId="0" borderId="10" xfId="0" applyFont="1" applyBorder="1" applyAlignment="1">
      <alignment horizontal="right" vertical="center"/>
    </xf>
    <xf numFmtId="38" fontId="32" fillId="0" borderId="15" xfId="2" applyFont="1" applyFill="1" applyBorder="1" applyAlignment="1">
      <alignment vertical="center" wrapText="1"/>
    </xf>
    <xf numFmtId="38" fontId="30" fillId="0" borderId="0" xfId="2" applyFont="1" applyBorder="1">
      <alignment vertical="center"/>
    </xf>
    <xf numFmtId="0" fontId="33" fillId="0" borderId="0" xfId="0" applyFont="1">
      <alignment vertical="center"/>
    </xf>
    <xf numFmtId="0" fontId="32" fillId="0" borderId="11" xfId="0" applyFont="1" applyBorder="1" applyAlignment="1">
      <alignment horizontal="right" vertical="center"/>
    </xf>
    <xf numFmtId="0" fontId="32" fillId="0" borderId="5" xfId="0" applyFont="1" applyBorder="1" applyAlignment="1">
      <alignment horizontal="right" vertical="center"/>
    </xf>
    <xf numFmtId="0" fontId="30" fillId="0" borderId="12" xfId="0" applyFont="1" applyBorder="1" applyAlignment="1">
      <alignment horizontal="right" vertical="center"/>
    </xf>
    <xf numFmtId="0" fontId="30" fillId="0" borderId="0" xfId="0" applyFont="1" applyAlignment="1">
      <alignment horizontal="right" vertical="center"/>
    </xf>
    <xf numFmtId="0" fontId="30" fillId="0" borderId="5" xfId="0" applyFont="1" applyBorder="1" applyAlignment="1">
      <alignment horizontal="right" vertical="center"/>
    </xf>
    <xf numFmtId="0" fontId="30" fillId="0" borderId="15" xfId="0" applyFont="1" applyBorder="1">
      <alignment vertical="center"/>
    </xf>
    <xf numFmtId="0" fontId="30" fillId="0" borderId="8" xfId="0" applyFont="1" applyBorder="1">
      <alignment vertical="center"/>
    </xf>
    <xf numFmtId="0" fontId="30" fillId="0" borderId="9" xfId="0" applyFont="1" applyBorder="1" applyAlignment="1">
      <alignment vertical="center" wrapText="1"/>
    </xf>
    <xf numFmtId="38" fontId="32" fillId="0" borderId="16" xfId="2" applyFont="1" applyFill="1" applyBorder="1" applyAlignment="1">
      <alignment vertical="center"/>
    </xf>
    <xf numFmtId="38" fontId="32" fillId="0" borderId="16" xfId="2" applyFont="1" applyFill="1" applyBorder="1">
      <alignment vertical="center"/>
    </xf>
    <xf numFmtId="38" fontId="30" fillId="0" borderId="16" xfId="2" applyFont="1" applyFill="1" applyBorder="1">
      <alignment vertical="center"/>
    </xf>
    <xf numFmtId="0" fontId="32" fillId="0" borderId="10" xfId="0" applyFont="1" applyBorder="1" applyAlignment="1">
      <alignment horizontal="center" vertical="center"/>
    </xf>
    <xf numFmtId="0" fontId="30" fillId="0" borderId="10" xfId="0" applyFont="1" applyBorder="1">
      <alignment vertical="center"/>
    </xf>
    <xf numFmtId="0" fontId="30" fillId="0" borderId="12" xfId="0" applyFont="1" applyBorder="1" applyAlignment="1">
      <alignment horizontal="center" vertical="center"/>
    </xf>
    <xf numFmtId="0" fontId="30" fillId="0" borderId="15" xfId="0" applyFont="1" applyBorder="1" applyAlignment="1">
      <alignment horizontal="right" vertical="center"/>
    </xf>
    <xf numFmtId="0" fontId="30" fillId="0" borderId="12" xfId="0" applyFont="1" applyBorder="1" applyAlignment="1">
      <alignment horizontal="right" vertical="center" wrapText="1"/>
    </xf>
    <xf numFmtId="38" fontId="30" fillId="0" borderId="15" xfId="0" applyNumberFormat="1" applyFont="1" applyBorder="1" applyAlignment="1">
      <alignment vertical="center" wrapText="1"/>
    </xf>
    <xf numFmtId="38" fontId="32" fillId="0" borderId="14" xfId="2" applyFont="1" applyFill="1" applyBorder="1">
      <alignment vertical="center"/>
    </xf>
    <xf numFmtId="0" fontId="31" fillId="0" borderId="0" xfId="0" applyFont="1">
      <alignment vertical="center"/>
    </xf>
    <xf numFmtId="0" fontId="34" fillId="0" borderId="0" xfId="0" applyFont="1">
      <alignment vertical="center"/>
    </xf>
    <xf numFmtId="0" fontId="0" fillId="0" borderId="0" xfId="0" applyAlignment="1">
      <alignment horizontal="righ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lignment vertic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0" fillId="0" borderId="6"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40" fillId="0" borderId="2" xfId="0" applyFont="1" applyBorder="1">
      <alignment vertical="center"/>
    </xf>
    <xf numFmtId="0" fontId="40" fillId="0" borderId="1" xfId="0" applyFont="1" applyBorder="1" applyAlignment="1">
      <alignment horizontal="left" vertical="center"/>
    </xf>
    <xf numFmtId="0" fontId="40" fillId="0" borderId="0" xfId="0" applyFont="1">
      <alignment vertical="center"/>
    </xf>
    <xf numFmtId="0" fontId="30" fillId="0" borderId="9" xfId="0" applyFont="1" applyBorder="1">
      <alignment vertical="center"/>
    </xf>
    <xf numFmtId="0" fontId="30" fillId="0" borderId="13" xfId="0" applyFont="1" applyBorder="1">
      <alignment vertical="center"/>
    </xf>
    <xf numFmtId="0" fontId="30" fillId="0" borderId="14" xfId="0" applyFont="1" applyBorder="1">
      <alignment vertical="center"/>
    </xf>
    <xf numFmtId="0" fontId="30" fillId="0" borderId="5" xfId="0" applyFont="1" applyBorder="1" applyAlignment="1">
      <alignment horizontal="center" vertical="center"/>
    </xf>
    <xf numFmtId="38" fontId="30" fillId="0" borderId="15" xfId="0" applyNumberFormat="1" applyFont="1" applyBorder="1">
      <alignment vertical="center"/>
    </xf>
    <xf numFmtId="0" fontId="43" fillId="0" borderId="0" xfId="0" applyFont="1">
      <alignment vertical="center"/>
    </xf>
    <xf numFmtId="0" fontId="30" fillId="0" borderId="7"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0" xfId="0" applyFont="1" applyBorder="1" applyAlignment="1">
      <alignment horizontal="center" vertical="center"/>
    </xf>
    <xf numFmtId="0" fontId="30" fillId="0" borderId="0" xfId="0" applyFont="1" applyAlignment="1">
      <alignment horizontal="center" vertical="center" shrinkToFit="1"/>
    </xf>
    <xf numFmtId="0" fontId="30" fillId="0" borderId="4" xfId="0" applyFont="1" applyBorder="1" applyAlignment="1">
      <alignment horizontal="right" vertical="center" shrinkToFit="1"/>
    </xf>
    <xf numFmtId="0" fontId="30" fillId="0" borderId="11" xfId="0" applyFont="1" applyBorder="1" applyAlignment="1">
      <alignment horizontal="right" vertical="center"/>
    </xf>
    <xf numFmtId="38" fontId="30" fillId="0" borderId="4" xfId="2" applyFont="1" applyFill="1" applyBorder="1">
      <alignment vertical="center"/>
    </xf>
    <xf numFmtId="38" fontId="30" fillId="0" borderId="13" xfId="2" applyFont="1" applyFill="1" applyBorder="1">
      <alignment vertical="center"/>
    </xf>
    <xf numFmtId="38" fontId="30" fillId="0" borderId="15" xfId="2" applyFont="1" applyFill="1" applyBorder="1" applyAlignment="1">
      <alignment vertical="center"/>
    </xf>
    <xf numFmtId="38" fontId="32" fillId="0" borderId="5" xfId="2" applyFont="1" applyFill="1" applyBorder="1">
      <alignment vertical="center"/>
    </xf>
    <xf numFmtId="38" fontId="30" fillId="0" borderId="12" xfId="2" applyFont="1" applyFill="1" applyBorder="1">
      <alignment vertical="center"/>
    </xf>
    <xf numFmtId="38" fontId="30" fillId="0" borderId="15" xfId="2" applyFont="1" applyFill="1" applyBorder="1">
      <alignment vertical="center"/>
    </xf>
    <xf numFmtId="38" fontId="30" fillId="0" borderId="15" xfId="2" applyFont="1" applyFill="1" applyBorder="1" applyAlignment="1">
      <alignment horizontal="center" vertical="center"/>
    </xf>
    <xf numFmtId="38" fontId="32" fillId="0" borderId="15" xfId="2" applyFont="1" applyFill="1" applyBorder="1" applyAlignment="1">
      <alignment vertical="center"/>
    </xf>
    <xf numFmtId="0" fontId="21" fillId="0" borderId="0" xfId="0" applyFont="1">
      <alignment vertical="center"/>
    </xf>
    <xf numFmtId="0" fontId="44" fillId="0" borderId="0" xfId="0" applyFont="1">
      <alignment vertical="center"/>
    </xf>
    <xf numFmtId="0" fontId="0" fillId="0" borderId="8" xfId="0" applyBorder="1">
      <alignment vertical="center"/>
    </xf>
    <xf numFmtId="0" fontId="0" fillId="0" borderId="7" xfId="0" applyBorder="1">
      <alignment vertical="center"/>
    </xf>
    <xf numFmtId="0" fontId="45" fillId="0" borderId="0" xfId="0" applyFont="1">
      <alignment vertical="center"/>
    </xf>
    <xf numFmtId="38" fontId="0" fillId="0" borderId="0" xfId="0" applyNumberFormat="1">
      <alignment vertical="center"/>
    </xf>
    <xf numFmtId="3" fontId="0" fillId="0" borderId="0" xfId="0" applyNumberFormat="1">
      <alignment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30" fillId="0" borderId="1" xfId="0" applyFont="1" applyBorder="1" applyAlignment="1">
      <alignment horizontal="center" vertical="center"/>
    </xf>
    <xf numFmtId="3" fontId="30" fillId="0" borderId="1" xfId="0" applyNumberFormat="1" applyFont="1" applyBorder="1" applyAlignment="1">
      <alignment horizontal="right" vertical="center"/>
    </xf>
    <xf numFmtId="3" fontId="30" fillId="0" borderId="2" xfId="0" applyNumberFormat="1" applyFont="1" applyBorder="1" applyAlignment="1">
      <alignment horizontal="right" vertical="center"/>
    </xf>
    <xf numFmtId="3" fontId="30" fillId="0" borderId="3" xfId="0" applyNumberFormat="1"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38" fontId="32" fillId="0" borderId="13" xfId="2" applyFont="1" applyFill="1" applyBorder="1" applyAlignment="1">
      <alignment vertical="center"/>
    </xf>
    <xf numFmtId="38" fontId="32" fillId="0" borderId="14" xfId="2" applyFont="1" applyFill="1" applyBorder="1" applyAlignment="1">
      <alignment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38" fontId="32" fillId="0" borderId="17" xfId="2" applyFont="1" applyFill="1" applyBorder="1" applyAlignment="1">
      <alignment horizontal="center" vertical="center"/>
    </xf>
    <xf numFmtId="38" fontId="32" fillId="0" borderId="18" xfId="2" applyFont="1" applyFill="1" applyBorder="1" applyAlignment="1">
      <alignment horizontal="center" vertical="center"/>
    </xf>
    <xf numFmtId="38" fontId="32" fillId="0" borderId="13" xfId="2" applyFont="1" applyFill="1" applyBorder="1" applyAlignment="1">
      <alignment horizontal="right" vertical="center"/>
    </xf>
    <xf numFmtId="38" fontId="32" fillId="0" borderId="14" xfId="2" applyFont="1" applyFill="1" applyBorder="1" applyAlignment="1">
      <alignment horizontal="right" vertical="center"/>
    </xf>
    <xf numFmtId="0" fontId="30" fillId="0" borderId="0" xfId="3" applyFont="1" applyAlignment="1">
      <alignment horizontal="left"/>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38" fontId="32" fillId="0" borderId="10" xfId="2" quotePrefix="1" applyFont="1" applyFill="1" applyBorder="1" applyAlignment="1">
      <alignment horizontal="center" vertical="center"/>
    </xf>
    <xf numFmtId="38" fontId="32" fillId="0" borderId="12" xfId="2" quotePrefix="1" applyFont="1" applyFill="1" applyBorder="1" applyAlignment="1">
      <alignment horizontal="center" vertical="center"/>
    </xf>
    <xf numFmtId="38" fontId="32" fillId="0" borderId="15" xfId="2" quotePrefix="1" applyFont="1" applyFill="1" applyBorder="1" applyAlignment="1">
      <alignment horizontal="center" vertical="center"/>
    </xf>
    <xf numFmtId="38" fontId="32" fillId="0" borderId="11" xfId="0" applyNumberFormat="1" applyFont="1" applyBorder="1" applyAlignment="1">
      <alignment horizontal="right" vertical="center"/>
    </xf>
    <xf numFmtId="0" fontId="32" fillId="0" borderId="5" xfId="0" applyFont="1" applyBorder="1" applyAlignment="1">
      <alignment horizontal="right" vertical="center"/>
    </xf>
    <xf numFmtId="0" fontId="32" fillId="0" borderId="11" xfId="0" applyFont="1" applyBorder="1" applyAlignment="1">
      <alignment horizontal="righ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0" fillId="0" borderId="12" xfId="0" applyFont="1" applyBorder="1" applyAlignment="1">
      <alignment horizontal="right" vertical="center"/>
    </xf>
    <xf numFmtId="0" fontId="30" fillId="0" borderId="15" xfId="0" applyFont="1" applyBorder="1" applyAlignment="1">
      <alignment horizontal="right" vertical="center"/>
    </xf>
    <xf numFmtId="0" fontId="30" fillId="0" borderId="11" xfId="0" applyFont="1" applyBorder="1" applyAlignment="1">
      <alignment horizontal="right" vertical="center"/>
    </xf>
    <xf numFmtId="0" fontId="30" fillId="0" borderId="5" xfId="0" applyFont="1" applyBorder="1" applyAlignment="1">
      <alignment horizontal="right"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38" fontId="32" fillId="0" borderId="13" xfId="0" applyNumberFormat="1" applyFont="1" applyBorder="1" applyAlignment="1">
      <alignment horizontal="right" vertical="center"/>
    </xf>
    <xf numFmtId="0" fontId="30" fillId="0" borderId="4" xfId="0" applyFont="1" applyBorder="1" applyAlignment="1">
      <alignment horizontal="center" vertical="center"/>
    </xf>
    <xf numFmtId="0" fontId="31" fillId="0" borderId="0" xfId="0" applyFont="1" applyAlignment="1">
      <alignment horizontal="center" vertical="center"/>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5" xfId="0" applyFont="1" applyBorder="1" applyAlignment="1">
      <alignment horizontal="center" vertical="center" shrinkToFit="1"/>
    </xf>
    <xf numFmtId="0" fontId="32" fillId="0" borderId="13" xfId="0" applyFont="1" applyBorder="1" applyAlignment="1">
      <alignment horizontal="right" vertical="center" shrinkToFit="1"/>
    </xf>
    <xf numFmtId="0" fontId="32" fillId="0" borderId="14" xfId="0" applyFont="1" applyBorder="1" applyAlignment="1">
      <alignment horizontal="right" vertical="center" shrinkToFit="1"/>
    </xf>
    <xf numFmtId="0" fontId="42" fillId="0" borderId="0" xfId="0" applyFont="1" applyAlignment="1">
      <alignment horizontal="left" vertical="center" wrapText="1"/>
    </xf>
    <xf numFmtId="0" fontId="41"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22"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38" fontId="30" fillId="0" borderId="13" xfId="0" applyNumberFormat="1" applyFont="1" applyBorder="1" applyAlignment="1">
      <alignment horizontal="right" vertical="center"/>
    </xf>
    <xf numFmtId="0" fontId="30" fillId="0" borderId="7" xfId="3" applyFont="1" applyBorder="1" applyAlignment="1">
      <alignment horizontal="left"/>
    </xf>
  </cellXfs>
  <cellStyles count="4">
    <cellStyle name="桁区切り" xfId="2" builtinId="6"/>
    <cellStyle name="標準" xfId="0" builtinId="0"/>
    <cellStyle name="標準 2" xfId="1" xr:uid="{6D32CDE6-9F71-4E7F-8F03-9200C39B8747}"/>
    <cellStyle name="標準 3" xfId="3" xr:uid="{4013EFA8-FF0D-4CC7-B16C-E17943986ED0}"/>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158750</xdr:colOff>
      <xdr:row>11</xdr:row>
      <xdr:rowOff>3175</xdr:rowOff>
    </xdr:from>
    <xdr:to>
      <xdr:col>13</xdr:col>
      <xdr:colOff>425450</xdr:colOff>
      <xdr:row>15</xdr:row>
      <xdr:rowOff>231775</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8388350" y="3175000"/>
          <a:ext cx="952500" cy="1447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425451</xdr:colOff>
      <xdr:row>12</xdr:row>
      <xdr:rowOff>85725</xdr:rowOff>
    </xdr:from>
    <xdr:to>
      <xdr:col>16</xdr:col>
      <xdr:colOff>247651</xdr:colOff>
      <xdr:row>15</xdr:row>
      <xdr:rowOff>161925</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9340851" y="3562350"/>
          <a:ext cx="1879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720/70&#9632;&#20171;&#35703;&#20154;&#26448;&#30906;&#20445;&#25512;&#36914;&#29677;&#9632;/&#20171;&#35703;&#12525;&#12508;&#12483;&#12488;/R6/04_&#20171;&#35703;&#12486;&#12463;&#12494;&#12525;&#12472;&#12540;&#26222;&#21450;&#20419;&#36914;&#35036;&#21161;&#37329;&#12539;&#20171;&#35703;DX&#21270;&#25512;&#36914;&#35036;&#21161;&#37329;&#12539;&#20107;&#26989;&#32773;&#12464;&#12523;&#12540;&#12503;&#32887;&#22580;&#29872;&#22659;&#25913;&#21892;&#21332;&#20685;&#23455;&#26045;&#25512;&#36914;&#35036;&#21161;&#37329;/03_&#21215;&#38598;&#35201;&#38917;/&#27096;&#24335;/(1)&#20171;&#35703;&#12486;&#12463;&#12494;&#12525;&#12472;&#12540;&#26222;&#21450;&#20419;&#36914;&#35036;&#21161;&#37329;&#27096;&#24335;/&#27096;&#24335;&#31532;2.3.7.12&#21495;&#12539;&#21029;&#32025;1_&#26989;&#21209;&#25913;&#21892;&#35336;&#30011;&#26360;&#27096;&#24335;&#65288;&#12486;&#12463;&#12494;&#12525;&#12472;&#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1"/>
      <sheetName val="記入見本"/>
      <sheetName val="様式2-1-1"/>
      <sheetName val="様式3"/>
      <sheetName val="様式2-2-1"/>
      <sheetName val="様式2-3-1"/>
      <sheetName val="様式2-1-2"/>
      <sheetName val="様式2-2-2"/>
      <sheetName val="様式2-3-2"/>
      <sheetName val="様式7"/>
      <sheetName val="様式12"/>
      <sheetName val="ここは触らない"/>
      <sheetName val="データセット"/>
    </sheetNames>
    <sheetDataSet>
      <sheetData sheetId="0"/>
      <sheetData sheetId="1">
        <row r="21">
          <cell r="E21"/>
        </row>
        <row r="24">
          <cell r="E24" t="str">
            <v>（自由記述）</v>
          </cell>
        </row>
        <row r="30">
          <cell r="E30" t="str">
            <v>（自由記述）</v>
          </cell>
        </row>
        <row r="38">
          <cell r="E38" t="str">
            <v>（自由記述）</v>
          </cell>
        </row>
        <row r="43">
          <cell r="E43" t="str">
            <v>（自由記述）</v>
          </cell>
        </row>
        <row r="52">
          <cell r="E52" t="str">
            <v>（自由記述）</v>
          </cell>
        </row>
        <row r="58">
          <cell r="E58" t="str">
            <v>（自由記述）</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0000"/>
  </sheetPr>
  <dimension ref="A1:B22"/>
  <sheetViews>
    <sheetView tabSelected="1" zoomScaleNormal="100" workbookViewId="0">
      <selection activeCell="R12" sqref="R12"/>
    </sheetView>
  </sheetViews>
  <sheetFormatPr defaultRowHeight="18.75"/>
  <sheetData>
    <row r="1" spans="1:2" ht="25.5">
      <c r="A1" s="52" t="s">
        <v>223</v>
      </c>
    </row>
    <row r="3" spans="1:2" ht="24">
      <c r="A3" s="53" t="s">
        <v>224</v>
      </c>
    </row>
    <row r="4" spans="1:2" ht="24">
      <c r="A4" s="54" t="s">
        <v>225</v>
      </c>
    </row>
    <row r="5" spans="1:2" ht="24">
      <c r="A5" s="53" t="s">
        <v>226</v>
      </c>
    </row>
    <row r="7" spans="1:2" ht="24">
      <c r="A7" s="55" t="s">
        <v>227</v>
      </c>
    </row>
    <row r="8" spans="1:2" ht="24">
      <c r="A8" s="55" t="s">
        <v>228</v>
      </c>
    </row>
    <row r="10" spans="1:2" ht="24">
      <c r="A10" s="55" t="s">
        <v>229</v>
      </c>
    </row>
    <row r="11" spans="1:2" ht="24">
      <c r="A11" s="55" t="s">
        <v>230</v>
      </c>
    </row>
    <row r="12" spans="1:2" ht="24">
      <c r="B12" s="55" t="s">
        <v>231</v>
      </c>
    </row>
    <row r="13" spans="1:2" ht="24">
      <c r="B13" s="56" t="s">
        <v>232</v>
      </c>
    </row>
    <row r="14" spans="1:2" ht="24">
      <c r="B14" s="56" t="s">
        <v>233</v>
      </c>
    </row>
    <row r="15" spans="1:2" ht="24">
      <c r="B15" s="55" t="s">
        <v>234</v>
      </c>
    </row>
    <row r="16" spans="1:2" ht="24">
      <c r="B16" s="55" t="s">
        <v>235</v>
      </c>
    </row>
    <row r="17" spans="1:1" ht="24">
      <c r="A17" s="55" t="s">
        <v>236</v>
      </c>
    </row>
    <row r="18" spans="1:1" ht="24">
      <c r="A18" s="53" t="s">
        <v>237</v>
      </c>
    </row>
    <row r="19" spans="1:1" ht="24">
      <c r="A19" s="57" t="s">
        <v>238</v>
      </c>
    </row>
    <row r="20" spans="1:1" ht="24">
      <c r="A20" s="55" t="s">
        <v>239</v>
      </c>
    </row>
    <row r="21" spans="1:1" ht="24">
      <c r="A21" s="55" t="s">
        <v>240</v>
      </c>
    </row>
    <row r="22" spans="1:1" ht="24">
      <c r="A22" s="53" t="s">
        <v>241</v>
      </c>
    </row>
  </sheetData>
  <phoneticPr fontId="1"/>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tabColor rgb="FFFFFF00"/>
    <pageSetUpPr fitToPage="1"/>
  </sheetPr>
  <dimension ref="A1:I69"/>
  <sheetViews>
    <sheetView showGridLines="0" view="pageBreakPreview" zoomScaleNormal="100" zoomScaleSheetLayoutView="100" workbookViewId="0">
      <selection activeCell="C11" sqref="C11:F1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1" t="s">
        <v>216</v>
      </c>
      <c r="B4" s="32"/>
      <c r="C4" s="32"/>
      <c r="E4" s="32"/>
    </row>
    <row r="5" spans="1:6" ht="22.5" customHeight="1">
      <c r="A5" s="48" t="s">
        <v>469</v>
      </c>
      <c r="B5" s="46" t="s">
        <v>3</v>
      </c>
      <c r="C5" s="42"/>
      <c r="D5" s="161" t="s">
        <v>4</v>
      </c>
      <c r="E5" s="32"/>
    </row>
    <row r="6" spans="1:6" ht="22.5" customHeight="1">
      <c r="A6" s="48" t="s">
        <v>79</v>
      </c>
      <c r="B6" s="46" t="s">
        <v>5</v>
      </c>
      <c r="C6" s="42"/>
      <c r="D6" s="161"/>
      <c r="E6" s="32"/>
    </row>
    <row r="7" spans="1:6">
      <c r="A7" s="32"/>
      <c r="B7" s="32"/>
      <c r="C7" s="32"/>
      <c r="E7" s="32"/>
    </row>
    <row r="8" spans="1:6">
      <c r="A8" s="170" t="s">
        <v>6</v>
      </c>
      <c r="B8" s="171"/>
      <c r="C8" s="171"/>
      <c r="D8" s="171"/>
      <c r="E8" s="34"/>
      <c r="F8" s="35"/>
    </row>
    <row r="9" spans="1:6">
      <c r="A9" s="9"/>
      <c r="B9" s="9"/>
      <c r="C9" s="9"/>
      <c r="D9" s="9"/>
      <c r="E9" s="9"/>
      <c r="F9" s="9"/>
    </row>
    <row r="10" spans="1:6">
      <c r="A10" s="31" t="s">
        <v>7</v>
      </c>
      <c r="B10" s="4" t="s">
        <v>8</v>
      </c>
      <c r="C10" s="175"/>
      <c r="D10" s="176"/>
      <c r="E10" s="176"/>
      <c r="F10" s="177"/>
    </row>
    <row r="11" spans="1:6">
      <c r="A11" s="31" t="s">
        <v>9</v>
      </c>
      <c r="B11" s="4" t="s">
        <v>10</v>
      </c>
      <c r="C11" s="172"/>
      <c r="D11" s="173"/>
      <c r="E11" s="173"/>
      <c r="F11" s="174"/>
    </row>
    <row r="12" spans="1:6">
      <c r="A12" s="31" t="s">
        <v>11</v>
      </c>
      <c r="B12" s="4" t="s">
        <v>12</v>
      </c>
      <c r="C12" s="172"/>
      <c r="D12" s="173"/>
      <c r="E12" s="173"/>
      <c r="F12" s="174"/>
    </row>
    <row r="13" spans="1:6">
      <c r="A13" s="31" t="s">
        <v>14</v>
      </c>
      <c r="B13" s="5" t="s">
        <v>15</v>
      </c>
      <c r="C13" s="172"/>
      <c r="D13" s="173"/>
      <c r="E13" s="173"/>
      <c r="F13" s="174"/>
    </row>
    <row r="14" spans="1:6">
      <c r="A14" s="31" t="s">
        <v>16</v>
      </c>
      <c r="B14" s="5" t="s">
        <v>17</v>
      </c>
      <c r="C14" s="167"/>
      <c r="D14" s="168"/>
      <c r="E14" s="168"/>
      <c r="F14" s="169"/>
    </row>
    <row r="15" spans="1:6">
      <c r="A15" s="31" t="s">
        <v>18</v>
      </c>
      <c r="B15" s="5" t="s">
        <v>19</v>
      </c>
      <c r="C15" s="167"/>
      <c r="D15" s="168"/>
      <c r="E15" s="168"/>
      <c r="F15" s="169"/>
    </row>
    <row r="16" spans="1:6">
      <c r="A16" s="31" t="s">
        <v>20</v>
      </c>
      <c r="B16" s="5" t="s">
        <v>21</v>
      </c>
      <c r="C16" s="167"/>
      <c r="D16" s="168"/>
      <c r="E16" s="168"/>
      <c r="F16" s="169"/>
    </row>
    <row r="17" spans="1:9">
      <c r="A17" s="10"/>
      <c r="B17" s="10"/>
      <c r="C17" s="10"/>
      <c r="D17" s="10"/>
      <c r="E17" s="10"/>
      <c r="F17" s="10"/>
    </row>
    <row r="18" spans="1:9">
      <c r="A18" s="170" t="s">
        <v>22</v>
      </c>
      <c r="B18" s="171"/>
      <c r="C18" s="171"/>
      <c r="D18" s="171"/>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181" t="s">
        <v>33</v>
      </c>
      <c r="F24" s="182"/>
    </row>
    <row r="25" spans="1:9">
      <c r="A25" s="12" t="s">
        <v>34</v>
      </c>
      <c r="B25" s="12"/>
      <c r="C25" s="26"/>
      <c r="D25" s="13"/>
      <c r="E25" s="12"/>
      <c r="F25" s="13"/>
    </row>
    <row r="26" spans="1:9">
      <c r="B26" s="14" t="s">
        <v>24</v>
      </c>
      <c r="C26" s="27"/>
      <c r="D26" s="30" t="s">
        <v>212</v>
      </c>
      <c r="E26" s="17"/>
      <c r="F26" s="19" t="s">
        <v>35</v>
      </c>
      <c r="I26" s="44"/>
    </row>
    <row r="27" spans="1:9" ht="14.25" customHeight="1">
      <c r="A27" s="165" t="s">
        <v>36</v>
      </c>
      <c r="B27" s="166"/>
      <c r="C27" s="27"/>
      <c r="D27" s="30" t="s">
        <v>213</v>
      </c>
      <c r="E27" s="17"/>
      <c r="F27" s="19" t="s">
        <v>37</v>
      </c>
    </row>
    <row r="28" spans="1:9">
      <c r="A28" s="165"/>
      <c r="B28" s="166"/>
      <c r="C28" s="27"/>
      <c r="D28" s="45" t="s">
        <v>214</v>
      </c>
      <c r="E28" s="17"/>
      <c r="F28" s="19" t="s">
        <v>38</v>
      </c>
    </row>
    <row r="29" spans="1:9">
      <c r="A29" s="12"/>
      <c r="B29" s="14"/>
      <c r="C29" s="27"/>
      <c r="D29" s="30" t="s">
        <v>39</v>
      </c>
      <c r="E29" s="17"/>
      <c r="F29" s="19" t="s">
        <v>40</v>
      </c>
    </row>
    <row r="30" spans="1:9">
      <c r="A30" s="12"/>
      <c r="B30" s="14"/>
      <c r="C30" s="25"/>
      <c r="D30" s="19" t="s">
        <v>32</v>
      </c>
      <c r="E30" s="183" t="s">
        <v>33</v>
      </c>
      <c r="F30" s="184"/>
    </row>
    <row r="31" spans="1:9">
      <c r="A31" s="12" t="s">
        <v>41</v>
      </c>
      <c r="B31" s="12"/>
      <c r="C31" s="26"/>
      <c r="D31" s="13"/>
      <c r="E31" s="12"/>
      <c r="F31" s="13"/>
    </row>
    <row r="32" spans="1:9">
      <c r="A32" s="12"/>
      <c r="B32" s="14" t="s">
        <v>24</v>
      </c>
      <c r="C32" s="27"/>
      <c r="D32" s="178" t="s">
        <v>42</v>
      </c>
      <c r="E32" s="179"/>
      <c r="F32" s="180"/>
    </row>
    <row r="33" spans="1:6">
      <c r="A33" s="12"/>
      <c r="B33" s="14"/>
      <c r="C33" s="27"/>
      <c r="D33" s="178" t="s">
        <v>43</v>
      </c>
      <c r="E33" s="179"/>
      <c r="F33" s="180"/>
    </row>
    <row r="34" spans="1:6">
      <c r="A34" s="12"/>
      <c r="B34" s="14"/>
      <c r="C34" s="27"/>
      <c r="D34" s="178" t="s">
        <v>44</v>
      </c>
      <c r="E34" s="179"/>
      <c r="F34" s="180"/>
    </row>
    <row r="35" spans="1:6">
      <c r="A35" s="12"/>
      <c r="B35" s="14"/>
      <c r="C35" s="27"/>
      <c r="D35" s="178" t="s">
        <v>45</v>
      </c>
      <c r="E35" s="179"/>
      <c r="F35" s="180"/>
    </row>
    <row r="36" spans="1:6">
      <c r="A36" s="12"/>
      <c r="B36" s="14"/>
      <c r="C36" s="27"/>
      <c r="D36" s="178" t="s">
        <v>46</v>
      </c>
      <c r="E36" s="179"/>
      <c r="F36" s="180"/>
    </row>
    <row r="37" spans="1:6">
      <c r="A37" s="12"/>
      <c r="B37" s="14"/>
      <c r="C37" s="27"/>
      <c r="D37" s="178" t="s">
        <v>47</v>
      </c>
      <c r="E37" s="179"/>
      <c r="F37" s="180"/>
    </row>
    <row r="38" spans="1:6">
      <c r="A38" s="12"/>
      <c r="B38" s="15"/>
      <c r="C38" s="21"/>
      <c r="D38" s="19" t="s">
        <v>32</v>
      </c>
      <c r="E38" s="183" t="s">
        <v>33</v>
      </c>
      <c r="F38" s="184"/>
    </row>
    <row r="39" spans="1:6">
      <c r="A39" s="12" t="s">
        <v>48</v>
      </c>
      <c r="B39" s="12"/>
      <c r="C39" s="26"/>
      <c r="D39" s="13"/>
      <c r="E39" s="12"/>
      <c r="F39" s="13"/>
    </row>
    <row r="40" spans="1:6" ht="30" customHeight="1">
      <c r="A40" s="12"/>
      <c r="B40" s="14" t="s">
        <v>24</v>
      </c>
      <c r="C40" s="25"/>
      <c r="D40" s="178" t="s">
        <v>49</v>
      </c>
      <c r="E40" s="179"/>
      <c r="F40" s="180"/>
    </row>
    <row r="41" spans="1:6" ht="26.25" customHeight="1">
      <c r="A41" s="12"/>
      <c r="B41" s="14"/>
      <c r="C41" s="27"/>
      <c r="D41" s="178" t="s">
        <v>50</v>
      </c>
      <c r="E41" s="179"/>
      <c r="F41" s="180"/>
    </row>
    <row r="42" spans="1:6">
      <c r="A42" s="12"/>
      <c r="B42" s="14"/>
      <c r="C42" s="25"/>
      <c r="D42" s="178" t="s">
        <v>51</v>
      </c>
      <c r="E42" s="179"/>
      <c r="F42" s="180"/>
    </row>
    <row r="43" spans="1:6">
      <c r="A43" s="12"/>
      <c r="B43" s="15"/>
      <c r="C43" s="21"/>
      <c r="D43" s="19" t="s">
        <v>32</v>
      </c>
      <c r="E43" s="183" t="s">
        <v>33</v>
      </c>
      <c r="F43" s="184"/>
    </row>
    <row r="44" spans="1:6">
      <c r="A44" s="12" t="s">
        <v>52</v>
      </c>
      <c r="B44" s="12"/>
      <c r="C44" s="26"/>
      <c r="D44" s="12"/>
      <c r="E44" s="13"/>
      <c r="F44" s="12"/>
    </row>
    <row r="45" spans="1:6">
      <c r="A45" s="12"/>
      <c r="B45" s="14" t="s">
        <v>24</v>
      </c>
      <c r="C45" s="27"/>
      <c r="D45" s="178" t="s">
        <v>53</v>
      </c>
      <c r="E45" s="179"/>
      <c r="F45" s="180"/>
    </row>
    <row r="46" spans="1:6">
      <c r="A46" s="12"/>
      <c r="B46" s="15"/>
      <c r="C46" s="27"/>
      <c r="D46" s="178" t="s">
        <v>54</v>
      </c>
      <c r="E46" s="179"/>
      <c r="F46" s="180"/>
    </row>
    <row r="47" spans="1:6">
      <c r="A47" s="12"/>
      <c r="B47" s="15"/>
      <c r="C47" s="27"/>
      <c r="D47" s="178" t="s">
        <v>55</v>
      </c>
      <c r="E47" s="179"/>
      <c r="F47" s="180"/>
    </row>
    <row r="48" spans="1:6">
      <c r="A48" s="12"/>
      <c r="B48" s="15"/>
      <c r="C48" s="27"/>
      <c r="D48" s="178" t="s">
        <v>56</v>
      </c>
      <c r="E48" s="179"/>
      <c r="F48" s="180"/>
    </row>
    <row r="49" spans="1:6">
      <c r="A49" s="12"/>
      <c r="B49" s="15"/>
      <c r="C49" s="27"/>
      <c r="D49" s="178" t="s">
        <v>57</v>
      </c>
      <c r="E49" s="179"/>
      <c r="F49" s="180"/>
    </row>
    <row r="50" spans="1:6">
      <c r="B50" s="7"/>
      <c r="C50" s="27"/>
      <c r="D50" s="185" t="s">
        <v>58</v>
      </c>
      <c r="E50" s="186"/>
      <c r="F50" s="187"/>
    </row>
    <row r="51" spans="1:6">
      <c r="B51" s="7"/>
      <c r="C51" s="27"/>
      <c r="D51" s="185" t="s">
        <v>59</v>
      </c>
      <c r="E51" s="186"/>
      <c r="F51" s="187"/>
    </row>
    <row r="52" spans="1:6">
      <c r="B52" s="8"/>
      <c r="C52" s="28"/>
      <c r="D52" s="20" t="s">
        <v>32</v>
      </c>
      <c r="E52" s="188" t="s">
        <v>33</v>
      </c>
      <c r="F52" s="189"/>
    </row>
    <row r="53" spans="1:6">
      <c r="A53" s="3" t="s">
        <v>60</v>
      </c>
      <c r="C53" s="29"/>
      <c r="D53" s="9"/>
      <c r="F53" s="9"/>
    </row>
    <row r="54" spans="1:6">
      <c r="B54" s="6" t="s">
        <v>24</v>
      </c>
      <c r="C54" s="27"/>
      <c r="D54" s="190" t="s">
        <v>61</v>
      </c>
      <c r="E54" s="191"/>
      <c r="F54" s="192"/>
    </row>
    <row r="55" spans="1:6">
      <c r="B55" s="7"/>
      <c r="C55" s="27"/>
      <c r="D55" s="185" t="s">
        <v>62</v>
      </c>
      <c r="E55" s="186"/>
      <c r="F55" s="187"/>
    </row>
    <row r="56" spans="1:6">
      <c r="B56" s="7"/>
      <c r="C56" s="27"/>
      <c r="D56" s="185" t="s">
        <v>63</v>
      </c>
      <c r="E56" s="186"/>
      <c r="F56" s="187"/>
    </row>
    <row r="57" spans="1:6">
      <c r="B57" s="7"/>
      <c r="C57" s="27"/>
      <c r="D57" s="185" t="s">
        <v>64</v>
      </c>
      <c r="E57" s="186"/>
      <c r="F57" s="187"/>
    </row>
    <row r="58" spans="1:6" ht="14.25" customHeight="1">
      <c r="C58" s="23"/>
      <c r="D58" s="20" t="s">
        <v>32</v>
      </c>
      <c r="E58" s="188" t="s">
        <v>33</v>
      </c>
      <c r="F58" s="189"/>
    </row>
    <row r="59" spans="1:6" ht="14.25" customHeight="1">
      <c r="B59" s="47" t="s">
        <v>65</v>
      </c>
      <c r="C59" s="162"/>
      <c r="D59" s="163"/>
      <c r="E59" s="163"/>
      <c r="F59" s="164"/>
    </row>
    <row r="60" spans="1:6">
      <c r="A60" s="3" t="s">
        <v>66</v>
      </c>
    </row>
    <row r="61" spans="1:6">
      <c r="B61" s="11" t="s">
        <v>67</v>
      </c>
      <c r="C61" s="158"/>
      <c r="D61" s="159"/>
      <c r="E61" s="159"/>
      <c r="F61" s="160"/>
    </row>
    <row r="62" spans="1:6">
      <c r="A62" s="193" t="s">
        <v>68</v>
      </c>
      <c r="B62" s="194"/>
      <c r="C62" s="195"/>
      <c r="D62" s="196"/>
      <c r="E62" s="196"/>
      <c r="F62" s="197"/>
    </row>
    <row r="63" spans="1:6">
      <c r="A63" s="193" t="s">
        <v>69</v>
      </c>
      <c r="B63" s="194"/>
      <c r="C63" s="198" t="s">
        <v>70</v>
      </c>
      <c r="D63" s="199"/>
      <c r="E63" s="199"/>
      <c r="F63" s="200"/>
    </row>
    <row r="64" spans="1:6" ht="13.15" customHeight="1">
      <c r="A64" s="3" t="s">
        <v>71</v>
      </c>
      <c r="D64" s="9"/>
      <c r="F64" s="9"/>
    </row>
    <row r="65" spans="1:6">
      <c r="B65" s="11" t="s">
        <v>13</v>
      </c>
      <c r="C65" s="158"/>
      <c r="D65" s="159"/>
      <c r="E65" s="159"/>
      <c r="F65" s="160"/>
    </row>
    <row r="66" spans="1:6" ht="12.75" customHeight="1">
      <c r="A66" s="201" t="s">
        <v>72</v>
      </c>
      <c r="B66" s="201"/>
      <c r="C66" s="22"/>
      <c r="D66" s="24" t="s">
        <v>73</v>
      </c>
      <c r="E66" s="18"/>
      <c r="F66" s="20" t="s">
        <v>74</v>
      </c>
    </row>
    <row r="67" spans="1:6" ht="13.5" customHeight="1">
      <c r="A67" s="33" t="s">
        <v>75</v>
      </c>
    </row>
    <row r="68" spans="1:6" ht="18.75" customHeight="1">
      <c r="A68" s="202" t="s">
        <v>76</v>
      </c>
      <c r="B68" s="203"/>
      <c r="C68" s="158"/>
      <c r="D68" s="159"/>
      <c r="E68" s="159"/>
      <c r="F68" s="160"/>
    </row>
    <row r="69" spans="1:6">
      <c r="A69" s="157" t="s">
        <v>77</v>
      </c>
      <c r="B69" s="157"/>
      <c r="C69" s="158"/>
      <c r="D69" s="159"/>
      <c r="E69" s="159"/>
      <c r="F69" s="160"/>
    </row>
  </sheetData>
  <mergeCells count="49">
    <mergeCell ref="A63:B63"/>
    <mergeCell ref="C63:F63"/>
    <mergeCell ref="C65:F65"/>
    <mergeCell ref="A66:B66"/>
    <mergeCell ref="C68:F68"/>
    <mergeCell ref="A68:B68"/>
    <mergeCell ref="D56:F56"/>
    <mergeCell ref="D57:F57"/>
    <mergeCell ref="E58:F58"/>
    <mergeCell ref="C61:F61"/>
    <mergeCell ref="A62:B62"/>
    <mergeCell ref="C62:F62"/>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E30:F30"/>
    <mergeCell ref="D32:F32"/>
    <mergeCell ref="D33:F33"/>
    <mergeCell ref="D34:F34"/>
    <mergeCell ref="D35:F35"/>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C68:F68</xm:sqref>
        </x14:dataValidation>
        <x14:dataValidation type="list" allowBlank="1" showInputMessage="1" showErrorMessage="1" xr:uid="{20E7E93B-866E-4255-904B-033D3164AD0F}">
          <x14:formula1>
            <xm:f>データセット!$F$2:$F$5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E66 A5:A6 E40:E42 E54:E57 E45:E51 C40:C43 E20:E23 C66 C54:C58 C32:C38</xm:sqref>
        </x14:dataValidation>
        <x14:dataValidation type="list" allowBlank="1" showInputMessage="1" showErrorMessage="1" xr:uid="{A793369E-F751-4DF6-8D91-5E0A83E46C97}">
          <x14:formula1>
            <xm:f>データセット!$D$2:$D$5</xm:f>
          </x14:formula1>
          <xm:sqref>C15</xm:sqref>
        </x14:dataValidation>
        <x14:dataValidation type="list" allowBlank="1" showInputMessage="1" showErrorMessage="1" xr:uid="{CA2A99C3-8C40-414E-8B62-8C8FFBF4765F}">
          <x14:formula1>
            <xm:f>データセット!$E$2:$E$12</xm:f>
          </x14:formula1>
          <xm:sqref>C16</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47B104B-81A1-4674-B222-F4AB284EC040}">
          <x14:formula1>
            <xm:f>データセット!$I$4:$I$5</xm:f>
          </x14:formula1>
          <xm:sqref>C69:F69</xm:sqref>
        </x14:dataValidation>
        <x14:dataValidation type="list" allowBlank="1" showInputMessage="1" showErrorMessage="1" xr:uid="{8F0F8217-8221-4B15-A25F-B02984CA131B}">
          <x14:formula1>
            <xm:f>データセット!$G$9:$G$12</xm:f>
          </x14:formula1>
          <xm:sqref>C62:F62</xm:sqref>
        </x14:dataValidation>
        <x14:dataValidation type="list" allowBlank="1" showInputMessage="1" showErrorMessage="1" xr:uid="{C26173CC-62C1-4C76-A654-F6F5BF430928}">
          <x14:formula1>
            <xm:f>データセット!$M$2:$M$3</xm:f>
          </x14:formula1>
          <xm:sqref>C65:F65</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B1B3F271-402A-4AC5-B9F4-327D652104FD}">
          <x14:formula1>
            <xm:f>データセット!$C$2:$C$39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F69"/>
  <sheetViews>
    <sheetView showGridLines="0" view="pageBreakPreview" zoomScaleNormal="100" zoomScaleSheetLayoutView="100" workbookViewId="0">
      <selection activeCell="D21" sqref="D2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c r="B5" s="46" t="s">
        <v>3</v>
      </c>
      <c r="C5" s="42"/>
      <c r="D5" s="161" t="s">
        <v>4</v>
      </c>
      <c r="E5" s="32"/>
    </row>
    <row r="6" spans="1:6" ht="25.5" customHeight="1">
      <c r="A6" s="49" t="s">
        <v>79</v>
      </c>
      <c r="B6" s="46" t="s">
        <v>5</v>
      </c>
      <c r="C6" s="42"/>
      <c r="D6" s="161"/>
      <c r="E6" s="32"/>
    </row>
    <row r="7" spans="1:6" ht="8.25" customHeight="1">
      <c r="A7" s="42"/>
      <c r="B7" s="32"/>
      <c r="C7" s="43"/>
      <c r="D7" s="43"/>
      <c r="E7" s="32"/>
    </row>
    <row r="8" spans="1:6">
      <c r="A8" s="170" t="s">
        <v>6</v>
      </c>
      <c r="B8" s="171"/>
      <c r="C8" s="171"/>
      <c r="D8" s="171"/>
      <c r="E8" s="34"/>
      <c r="F8" s="35"/>
    </row>
    <row r="9" spans="1:6">
      <c r="A9" s="9"/>
      <c r="B9" s="9"/>
      <c r="C9" s="9"/>
      <c r="D9" s="9"/>
      <c r="E9" s="9"/>
      <c r="F9" s="9"/>
    </row>
    <row r="10" spans="1:6">
      <c r="A10" s="31" t="s">
        <v>7</v>
      </c>
      <c r="B10" s="4" t="s">
        <v>8</v>
      </c>
      <c r="C10" s="175" t="s">
        <v>80</v>
      </c>
      <c r="D10" s="176"/>
      <c r="E10" s="176"/>
      <c r="F10" s="177"/>
    </row>
    <row r="11" spans="1:6">
      <c r="A11" s="31" t="s">
        <v>9</v>
      </c>
      <c r="B11" s="4" t="s">
        <v>10</v>
      </c>
      <c r="C11" s="175" t="s">
        <v>81</v>
      </c>
      <c r="D11" s="176"/>
      <c r="E11" s="176"/>
      <c r="F11" s="177"/>
    </row>
    <row r="12" spans="1:6">
      <c r="A12" s="31" t="s">
        <v>11</v>
      </c>
      <c r="B12" s="4" t="s">
        <v>12</v>
      </c>
      <c r="C12" s="175" t="s">
        <v>82</v>
      </c>
      <c r="D12" s="176"/>
      <c r="E12" s="176"/>
      <c r="F12" s="177"/>
    </row>
    <row r="13" spans="1:6">
      <c r="A13" s="31" t="s">
        <v>14</v>
      </c>
      <c r="B13" s="5" t="s">
        <v>15</v>
      </c>
      <c r="C13" s="175" t="s">
        <v>83</v>
      </c>
      <c r="D13" s="176"/>
      <c r="E13" s="176"/>
      <c r="F13" s="177"/>
    </row>
    <row r="14" spans="1:6">
      <c r="A14" s="31" t="s">
        <v>16</v>
      </c>
      <c r="B14" s="5" t="s">
        <v>17</v>
      </c>
      <c r="C14" s="158" t="s">
        <v>84</v>
      </c>
      <c r="D14" s="159"/>
      <c r="E14" s="159"/>
      <c r="F14" s="160"/>
    </row>
    <row r="15" spans="1:6">
      <c r="A15" s="31" t="s">
        <v>18</v>
      </c>
      <c r="B15" s="5" t="s">
        <v>19</v>
      </c>
      <c r="C15" s="158" t="s">
        <v>85</v>
      </c>
      <c r="D15" s="159"/>
      <c r="E15" s="159"/>
      <c r="F15" s="160"/>
    </row>
    <row r="16" spans="1:6">
      <c r="A16" s="31" t="s">
        <v>20</v>
      </c>
      <c r="B16" s="5" t="s">
        <v>21</v>
      </c>
      <c r="C16" s="158" t="s">
        <v>86</v>
      </c>
      <c r="D16" s="159"/>
      <c r="E16" s="159"/>
      <c r="F16" s="160"/>
    </row>
    <row r="17" spans="1:6">
      <c r="A17" s="10"/>
      <c r="B17" s="10"/>
      <c r="C17" s="10"/>
      <c r="D17" s="10"/>
      <c r="E17" s="10"/>
      <c r="F17" s="10"/>
    </row>
    <row r="18" spans="1:6">
      <c r="A18" s="170" t="s">
        <v>22</v>
      </c>
      <c r="B18" s="171"/>
      <c r="C18" s="171"/>
      <c r="D18" s="171"/>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181" t="s">
        <v>33</v>
      </c>
      <c r="F24" s="182"/>
    </row>
    <row r="25" spans="1:6">
      <c r="A25" s="12" t="s">
        <v>34</v>
      </c>
      <c r="B25" s="12"/>
      <c r="C25" s="26"/>
      <c r="D25" s="13"/>
      <c r="E25" s="12"/>
      <c r="F25" s="13"/>
    </row>
    <row r="26" spans="1:6">
      <c r="A26" s="12"/>
      <c r="B26" s="14" t="s">
        <v>24</v>
      </c>
      <c r="C26" s="27" t="s">
        <v>79</v>
      </c>
      <c r="D26" s="30" t="s">
        <v>212</v>
      </c>
      <c r="E26" s="27"/>
      <c r="F26" s="19" t="s">
        <v>35</v>
      </c>
    </row>
    <row r="27" spans="1:6">
      <c r="A27" s="165" t="s">
        <v>36</v>
      </c>
      <c r="B27" s="166"/>
      <c r="C27" s="27" t="s">
        <v>79</v>
      </c>
      <c r="D27" s="30" t="s">
        <v>213</v>
      </c>
      <c r="E27" s="27"/>
      <c r="F27" s="19" t="s">
        <v>37</v>
      </c>
    </row>
    <row r="28" spans="1:6">
      <c r="A28" s="165"/>
      <c r="B28" s="166"/>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183" t="s">
        <v>88</v>
      </c>
      <c r="F30" s="184"/>
    </row>
    <row r="31" spans="1:6">
      <c r="A31" s="12" t="s">
        <v>41</v>
      </c>
      <c r="B31" s="12"/>
      <c r="C31" s="26"/>
      <c r="D31" s="13"/>
      <c r="E31" s="12"/>
      <c r="F31" s="13"/>
    </row>
    <row r="32" spans="1:6">
      <c r="A32" s="12"/>
      <c r="B32" s="14" t="s">
        <v>24</v>
      </c>
      <c r="C32" s="27" t="s">
        <v>79</v>
      </c>
      <c r="D32" s="178" t="s">
        <v>42</v>
      </c>
      <c r="E32" s="179"/>
      <c r="F32" s="180"/>
    </row>
    <row r="33" spans="1:6">
      <c r="A33" s="12"/>
      <c r="B33" s="14"/>
      <c r="C33" s="27" t="s">
        <v>79</v>
      </c>
      <c r="D33" s="178" t="s">
        <v>43</v>
      </c>
      <c r="E33" s="179"/>
      <c r="F33" s="180"/>
    </row>
    <row r="34" spans="1:6">
      <c r="A34" s="12"/>
      <c r="B34" s="14"/>
      <c r="C34" s="27"/>
      <c r="D34" s="178" t="s">
        <v>44</v>
      </c>
      <c r="E34" s="179"/>
      <c r="F34" s="180"/>
    </row>
    <row r="35" spans="1:6">
      <c r="A35" s="12"/>
      <c r="B35" s="14"/>
      <c r="C35" s="27"/>
      <c r="D35" s="178" t="s">
        <v>45</v>
      </c>
      <c r="E35" s="179"/>
      <c r="F35" s="180"/>
    </row>
    <row r="36" spans="1:6">
      <c r="A36" s="12"/>
      <c r="B36" s="14"/>
      <c r="C36" s="27"/>
      <c r="D36" s="178" t="s">
        <v>46</v>
      </c>
      <c r="E36" s="179"/>
      <c r="F36" s="180"/>
    </row>
    <row r="37" spans="1:6">
      <c r="A37" s="12"/>
      <c r="B37" s="14"/>
      <c r="C37" s="27" t="s">
        <v>79</v>
      </c>
      <c r="D37" s="178" t="s">
        <v>47</v>
      </c>
      <c r="E37" s="179"/>
      <c r="F37" s="180"/>
    </row>
    <row r="38" spans="1:6">
      <c r="A38" s="12"/>
      <c r="B38" s="15"/>
      <c r="C38" s="21"/>
      <c r="D38" s="19" t="s">
        <v>32</v>
      </c>
      <c r="E38" s="183" t="s">
        <v>33</v>
      </c>
      <c r="F38" s="184"/>
    </row>
    <row r="39" spans="1:6">
      <c r="A39" s="12" t="s">
        <v>48</v>
      </c>
      <c r="B39" s="12"/>
      <c r="C39" s="26"/>
      <c r="D39" s="13"/>
      <c r="E39" s="12"/>
      <c r="F39" s="13"/>
    </row>
    <row r="40" spans="1:6" ht="30" customHeight="1">
      <c r="A40" s="12"/>
      <c r="B40" s="14" t="s">
        <v>24</v>
      </c>
      <c r="C40" s="27" t="s">
        <v>79</v>
      </c>
      <c r="D40" s="178" t="s">
        <v>49</v>
      </c>
      <c r="E40" s="179"/>
      <c r="F40" s="180"/>
    </row>
    <row r="41" spans="1:6" ht="26.25" customHeight="1">
      <c r="A41" s="12"/>
      <c r="B41" s="14"/>
      <c r="C41" s="27"/>
      <c r="D41" s="178" t="s">
        <v>50</v>
      </c>
      <c r="E41" s="179"/>
      <c r="F41" s="180"/>
    </row>
    <row r="42" spans="1:6">
      <c r="A42" s="12"/>
      <c r="B42" s="14"/>
      <c r="C42" s="25"/>
      <c r="D42" s="178" t="s">
        <v>51</v>
      </c>
      <c r="E42" s="179"/>
      <c r="F42" s="180"/>
    </row>
    <row r="43" spans="1:6">
      <c r="A43" s="12"/>
      <c r="B43" s="15"/>
      <c r="C43" s="21"/>
      <c r="D43" s="19" t="s">
        <v>32</v>
      </c>
      <c r="E43" s="183" t="s">
        <v>33</v>
      </c>
      <c r="F43" s="184"/>
    </row>
    <row r="44" spans="1:6">
      <c r="A44" s="12" t="s">
        <v>52</v>
      </c>
      <c r="B44" s="12"/>
      <c r="C44" s="26"/>
      <c r="D44" s="12"/>
      <c r="E44" s="13"/>
      <c r="F44" s="12"/>
    </row>
    <row r="45" spans="1:6">
      <c r="A45" s="12"/>
      <c r="B45" s="14" t="s">
        <v>24</v>
      </c>
      <c r="C45" s="27" t="s">
        <v>79</v>
      </c>
      <c r="D45" s="178" t="s">
        <v>53</v>
      </c>
      <c r="E45" s="179"/>
      <c r="F45" s="180"/>
    </row>
    <row r="46" spans="1:6">
      <c r="A46" s="12"/>
      <c r="B46" s="15"/>
      <c r="C46" s="27" t="s">
        <v>79</v>
      </c>
      <c r="D46" s="178" t="s">
        <v>54</v>
      </c>
      <c r="E46" s="179"/>
      <c r="F46" s="180"/>
    </row>
    <row r="47" spans="1:6">
      <c r="A47" s="12"/>
      <c r="B47" s="15"/>
      <c r="C47" s="27"/>
      <c r="D47" s="178" t="s">
        <v>55</v>
      </c>
      <c r="E47" s="179"/>
      <c r="F47" s="180"/>
    </row>
    <row r="48" spans="1:6">
      <c r="A48" s="12"/>
      <c r="B48" s="15"/>
      <c r="C48" s="27" t="s">
        <v>79</v>
      </c>
      <c r="D48" s="178" t="s">
        <v>56</v>
      </c>
      <c r="E48" s="179"/>
      <c r="F48" s="180"/>
    </row>
    <row r="49" spans="1:6">
      <c r="A49" s="12"/>
      <c r="B49" s="15"/>
      <c r="C49" s="27" t="s">
        <v>79</v>
      </c>
      <c r="D49" s="178" t="s">
        <v>57</v>
      </c>
      <c r="E49" s="179"/>
      <c r="F49" s="180"/>
    </row>
    <row r="50" spans="1:6">
      <c r="B50" s="7"/>
      <c r="C50" s="27"/>
      <c r="D50" s="185" t="s">
        <v>58</v>
      </c>
      <c r="E50" s="186"/>
      <c r="F50" s="187"/>
    </row>
    <row r="51" spans="1:6">
      <c r="B51" s="7"/>
      <c r="C51" s="27"/>
      <c r="D51" s="185" t="s">
        <v>59</v>
      </c>
      <c r="E51" s="186"/>
      <c r="F51" s="187"/>
    </row>
    <row r="52" spans="1:6">
      <c r="B52" s="8"/>
      <c r="C52" s="28"/>
      <c r="D52" s="20" t="s">
        <v>32</v>
      </c>
      <c r="E52" s="188" t="s">
        <v>33</v>
      </c>
      <c r="F52" s="189"/>
    </row>
    <row r="53" spans="1:6">
      <c r="A53" s="3" t="s">
        <v>215</v>
      </c>
      <c r="C53" s="29"/>
      <c r="D53" s="9"/>
      <c r="F53" s="9"/>
    </row>
    <row r="54" spans="1:6">
      <c r="B54" s="6" t="s">
        <v>24</v>
      </c>
      <c r="C54" s="27" t="s">
        <v>79</v>
      </c>
      <c r="D54" s="190" t="s">
        <v>61</v>
      </c>
      <c r="E54" s="191"/>
      <c r="F54" s="192"/>
    </row>
    <row r="55" spans="1:6">
      <c r="B55" s="7"/>
      <c r="C55" s="27"/>
      <c r="D55" s="185" t="s">
        <v>62</v>
      </c>
      <c r="E55" s="186"/>
      <c r="F55" s="187"/>
    </row>
    <row r="56" spans="1:6">
      <c r="B56" s="7"/>
      <c r="C56" s="27" t="s">
        <v>79</v>
      </c>
      <c r="D56" s="185" t="s">
        <v>63</v>
      </c>
      <c r="E56" s="186"/>
      <c r="F56" s="187"/>
    </row>
    <row r="57" spans="1:6">
      <c r="B57" s="7"/>
      <c r="C57" s="27"/>
      <c r="D57" s="185" t="s">
        <v>64</v>
      </c>
      <c r="E57" s="186"/>
      <c r="F57" s="187"/>
    </row>
    <row r="58" spans="1:6" ht="14.25" customHeight="1">
      <c r="B58" s="7"/>
      <c r="C58" s="23"/>
      <c r="D58" s="20" t="s">
        <v>32</v>
      </c>
      <c r="E58" s="188" t="s">
        <v>33</v>
      </c>
      <c r="F58" s="189"/>
    </row>
    <row r="59" spans="1:6" ht="14.25" customHeight="1">
      <c r="B59" s="47" t="s">
        <v>65</v>
      </c>
      <c r="C59" s="162" t="s">
        <v>89</v>
      </c>
      <c r="D59" s="163"/>
      <c r="E59" s="163"/>
      <c r="F59" s="164"/>
    </row>
    <row r="60" spans="1:6">
      <c r="A60" s="3" t="s">
        <v>66</v>
      </c>
    </row>
    <row r="61" spans="1:6">
      <c r="B61" s="11" t="s">
        <v>67</v>
      </c>
      <c r="C61" s="158" t="s">
        <v>90</v>
      </c>
      <c r="D61" s="159"/>
      <c r="E61" s="159"/>
      <c r="F61" s="160"/>
    </row>
    <row r="62" spans="1:6" ht="14.25" customHeight="1">
      <c r="A62" s="193" t="s">
        <v>68</v>
      </c>
      <c r="B62" s="194"/>
      <c r="C62" s="158" t="s">
        <v>91</v>
      </c>
      <c r="D62" s="159"/>
      <c r="E62" s="159"/>
      <c r="F62" s="160"/>
    </row>
    <row r="63" spans="1:6" ht="14.25" customHeight="1">
      <c r="A63" s="193" t="s">
        <v>69</v>
      </c>
      <c r="B63" s="194"/>
      <c r="C63" s="198" t="s">
        <v>92</v>
      </c>
      <c r="D63" s="199"/>
      <c r="E63" s="199"/>
      <c r="F63" s="200"/>
    </row>
    <row r="64" spans="1:6" ht="13.15" customHeight="1">
      <c r="A64" s="3" t="s">
        <v>71</v>
      </c>
      <c r="D64" s="9"/>
      <c r="F64" s="9"/>
    </row>
    <row r="65" spans="1:6">
      <c r="B65" s="11" t="s">
        <v>13</v>
      </c>
      <c r="C65" s="158" t="s">
        <v>93</v>
      </c>
      <c r="D65" s="159"/>
      <c r="E65" s="159"/>
      <c r="F65" s="160"/>
    </row>
    <row r="66" spans="1:6" ht="13.15" customHeight="1">
      <c r="A66" s="201" t="s">
        <v>72</v>
      </c>
      <c r="B66" s="201"/>
      <c r="C66" s="27" t="s">
        <v>79</v>
      </c>
      <c r="D66" s="24" t="s">
        <v>73</v>
      </c>
      <c r="E66" s="18"/>
      <c r="F66" s="20" t="s">
        <v>74</v>
      </c>
    </row>
    <row r="67" spans="1:6" ht="13.5" customHeight="1">
      <c r="A67" s="33" t="s">
        <v>75</v>
      </c>
    </row>
    <row r="68" spans="1:6" ht="18.75" customHeight="1">
      <c r="A68" s="202" t="s">
        <v>76</v>
      </c>
      <c r="B68" s="203"/>
      <c r="C68" s="158" t="s">
        <v>94</v>
      </c>
      <c r="D68" s="159"/>
      <c r="E68" s="159"/>
      <c r="F68" s="160"/>
    </row>
    <row r="69" spans="1:6">
      <c r="A69" s="157" t="s">
        <v>77</v>
      </c>
      <c r="B69" s="157"/>
      <c r="C69" s="158" t="s">
        <v>78</v>
      </c>
      <c r="D69" s="159"/>
      <c r="E69" s="159"/>
      <c r="F69" s="160"/>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 type="list" allowBlank="1" showInputMessage="1" showErrorMessage="1" xr:uid="{A6D2857C-AFD9-4B71-87DB-130E2F04E595}">
          <x14:formula1>
            <xm:f>データセット!$C$2:$C$39</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672E-2C19-4473-9D9E-49E5E3A0DC99}">
  <sheetPr>
    <tabColor rgb="FFFFFF00"/>
  </sheetPr>
  <dimension ref="B1:M42"/>
  <sheetViews>
    <sheetView zoomScaleNormal="100" workbookViewId="0">
      <selection activeCell="N10" sqref="N10"/>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242</v>
      </c>
      <c r="C1" s="59"/>
      <c r="F1" s="60" t="s">
        <v>243</v>
      </c>
      <c r="G1" s="253"/>
      <c r="H1" s="253"/>
      <c r="I1" s="253"/>
      <c r="J1" s="253"/>
    </row>
    <row r="2" spans="2:10" ht="27" customHeight="1">
      <c r="B2" s="254" t="s">
        <v>244</v>
      </c>
      <c r="C2" s="254"/>
      <c r="D2" s="254"/>
      <c r="E2" s="254"/>
      <c r="F2" s="254"/>
      <c r="G2" s="254"/>
      <c r="H2" s="254"/>
      <c r="I2" s="254"/>
      <c r="J2" s="254"/>
    </row>
    <row r="3" spans="2:10" ht="9" customHeight="1"/>
    <row r="4" spans="2:10" ht="18" customHeight="1">
      <c r="B4" s="58" t="s">
        <v>245</v>
      </c>
    </row>
    <row r="5" spans="2:10" ht="18.75" customHeight="1">
      <c r="B5" s="210" t="s">
        <v>246</v>
      </c>
      <c r="C5" s="211"/>
      <c r="D5" s="61" t="s">
        <v>247</v>
      </c>
      <c r="E5" s="255"/>
      <c r="F5" s="256"/>
      <c r="G5" s="62"/>
      <c r="H5" s="63"/>
      <c r="I5" s="64"/>
      <c r="J5" s="65"/>
    </row>
    <row r="6" spans="2:10" ht="18" customHeight="1">
      <c r="B6" s="216"/>
      <c r="C6" s="217"/>
      <c r="D6" s="66" t="s">
        <v>248</v>
      </c>
      <c r="E6" s="257" t="s">
        <v>249</v>
      </c>
      <c r="F6" s="258"/>
      <c r="G6" s="67" t="s">
        <v>250</v>
      </c>
      <c r="H6" s="68" t="s">
        <v>251</v>
      </c>
      <c r="I6" s="259" t="s">
        <v>252</v>
      </c>
      <c r="J6" s="260"/>
    </row>
    <row r="7" spans="2:10" ht="18" customHeight="1">
      <c r="B7" s="216"/>
      <c r="C7" s="217"/>
      <c r="D7" s="66" t="s">
        <v>253</v>
      </c>
      <c r="E7" s="257"/>
      <c r="F7" s="258"/>
      <c r="G7" s="67"/>
      <c r="H7" s="68" t="s">
        <v>254</v>
      </c>
      <c r="I7" s="259" t="s">
        <v>255</v>
      </c>
      <c r="J7" s="260"/>
    </row>
    <row r="8" spans="2:10">
      <c r="B8" s="212"/>
      <c r="C8" s="213"/>
      <c r="D8" s="69" t="s">
        <v>256</v>
      </c>
      <c r="E8" s="261" t="s">
        <v>257</v>
      </c>
      <c r="F8" s="262"/>
      <c r="G8" s="70" t="s">
        <v>258</v>
      </c>
      <c r="H8" s="71" t="s">
        <v>259</v>
      </c>
      <c r="I8" s="72"/>
      <c r="J8" s="73" t="s">
        <v>260</v>
      </c>
    </row>
    <row r="9" spans="2:10" ht="18.75" customHeight="1">
      <c r="B9" s="229" t="s">
        <v>261</v>
      </c>
      <c r="C9" s="74"/>
      <c r="D9" s="75" t="s">
        <v>262</v>
      </c>
      <c r="E9" s="76"/>
      <c r="F9" s="77" t="s">
        <v>262</v>
      </c>
      <c r="G9" s="232" t="s">
        <v>263</v>
      </c>
      <c r="H9" s="78" t="s">
        <v>262</v>
      </c>
      <c r="I9" s="79"/>
      <c r="J9" s="80" t="s">
        <v>262</v>
      </c>
    </row>
    <row r="10" spans="2:10" ht="60" customHeight="1">
      <c r="B10" s="230"/>
      <c r="C10" s="81" t="s">
        <v>264</v>
      </c>
      <c r="D10" s="82"/>
      <c r="E10" s="235">
        <f>SUM(D10:D24)</f>
        <v>0</v>
      </c>
      <c r="F10" s="236"/>
      <c r="G10" s="233"/>
      <c r="H10" s="240">
        <f>ROUNDDOWN((E10*4/5)/1000,0)*1000</f>
        <v>0</v>
      </c>
      <c r="I10" s="242">
        <f>H10</f>
        <v>0</v>
      </c>
      <c r="J10" s="243"/>
    </row>
    <row r="11" spans="2:10" ht="18.75" customHeight="1">
      <c r="B11" s="230"/>
      <c r="C11" s="74"/>
      <c r="D11" s="75" t="s">
        <v>262</v>
      </c>
      <c r="E11" s="237"/>
      <c r="F11" s="236"/>
      <c r="G11" s="233"/>
      <c r="H11" s="240"/>
      <c r="I11" s="242"/>
      <c r="J11" s="243"/>
    </row>
    <row r="12" spans="2:10" ht="60" customHeight="1">
      <c r="B12" s="230"/>
      <c r="C12" s="81" t="s">
        <v>265</v>
      </c>
      <c r="D12" s="83"/>
      <c r="E12" s="237"/>
      <c r="F12" s="236"/>
      <c r="G12" s="233"/>
      <c r="H12" s="240"/>
      <c r="I12" s="242"/>
      <c r="J12" s="243"/>
    </row>
    <row r="13" spans="2:10" ht="18.75" customHeight="1">
      <c r="B13" s="230"/>
      <c r="C13" s="84"/>
      <c r="D13" s="85" t="s">
        <v>262</v>
      </c>
      <c r="E13" s="237"/>
      <c r="F13" s="236"/>
      <c r="G13" s="233"/>
      <c r="H13" s="240"/>
      <c r="I13" s="242"/>
      <c r="J13" s="243"/>
    </row>
    <row r="14" spans="2:10" ht="60" customHeight="1">
      <c r="B14" s="230"/>
      <c r="C14" s="81" t="s">
        <v>266</v>
      </c>
      <c r="D14" s="82"/>
      <c r="E14" s="237"/>
      <c r="F14" s="236"/>
      <c r="G14" s="233"/>
      <c r="H14" s="240"/>
      <c r="I14" s="242"/>
      <c r="J14" s="243"/>
    </row>
    <row r="15" spans="2:10" ht="18.75" customHeight="1">
      <c r="B15" s="230"/>
      <c r="C15" s="84"/>
      <c r="D15" s="85" t="s">
        <v>262</v>
      </c>
      <c r="E15" s="237"/>
      <c r="F15" s="236"/>
      <c r="G15" s="233"/>
      <c r="H15" s="240"/>
      <c r="I15" s="242"/>
      <c r="J15" s="243"/>
    </row>
    <row r="16" spans="2:10" ht="60" customHeight="1">
      <c r="B16" s="230"/>
      <c r="C16" s="81" t="s">
        <v>267</v>
      </c>
      <c r="D16" s="82"/>
      <c r="E16" s="237"/>
      <c r="F16" s="236"/>
      <c r="G16" s="233"/>
      <c r="H16" s="240"/>
      <c r="I16" s="242"/>
      <c r="J16" s="243"/>
    </row>
    <row r="17" spans="2:13" ht="18.75" customHeight="1">
      <c r="B17" s="230"/>
      <c r="C17" s="74"/>
      <c r="D17" s="75" t="s">
        <v>262</v>
      </c>
      <c r="E17" s="237"/>
      <c r="F17" s="236"/>
      <c r="G17" s="233"/>
      <c r="H17" s="240"/>
      <c r="I17" s="242"/>
      <c r="J17" s="243"/>
    </row>
    <row r="18" spans="2:13" ht="73.5" customHeight="1">
      <c r="B18" s="230"/>
      <c r="C18" s="81" t="s">
        <v>268</v>
      </c>
      <c r="D18" s="86"/>
      <c r="E18" s="237"/>
      <c r="F18" s="236"/>
      <c r="G18" s="233"/>
      <c r="H18" s="240"/>
      <c r="I18" s="242"/>
      <c r="J18" s="243"/>
      <c r="K18" s="87"/>
    </row>
    <row r="19" spans="2:13" ht="18.75" customHeight="1">
      <c r="B19" s="230"/>
      <c r="C19" s="84"/>
      <c r="D19" s="85" t="s">
        <v>262</v>
      </c>
      <c r="E19" s="237"/>
      <c r="F19" s="236"/>
      <c r="G19" s="233"/>
      <c r="H19" s="240"/>
      <c r="I19" s="242"/>
      <c r="J19" s="243"/>
    </row>
    <row r="20" spans="2:13" ht="60" customHeight="1">
      <c r="B20" s="231"/>
      <c r="C20" s="81" t="s">
        <v>269</v>
      </c>
      <c r="D20" s="82"/>
      <c r="E20" s="237"/>
      <c r="F20" s="236"/>
      <c r="G20" s="233"/>
      <c r="H20" s="240"/>
      <c r="I20" s="242"/>
      <c r="J20" s="243"/>
    </row>
    <row r="21" spans="2:13" ht="18.75" customHeight="1">
      <c r="B21" s="244" t="s">
        <v>270</v>
      </c>
      <c r="C21" s="245"/>
      <c r="D21" s="85" t="s">
        <v>262</v>
      </c>
      <c r="E21" s="237"/>
      <c r="F21" s="236"/>
      <c r="G21" s="233"/>
      <c r="H21" s="240"/>
      <c r="I21" s="242"/>
      <c r="J21" s="243"/>
    </row>
    <row r="22" spans="2:13" ht="53.25" customHeight="1">
      <c r="B22" s="246"/>
      <c r="C22" s="247"/>
      <c r="D22" s="82"/>
      <c r="E22" s="237"/>
      <c r="F22" s="236"/>
      <c r="G22" s="233"/>
      <c r="H22" s="240"/>
      <c r="I22" s="242"/>
      <c r="J22" s="243"/>
    </row>
    <row r="23" spans="2:13" ht="18.75" customHeight="1">
      <c r="B23" s="248" t="s">
        <v>271</v>
      </c>
      <c r="C23" s="249"/>
      <c r="D23" s="85" t="s">
        <v>262</v>
      </c>
      <c r="E23" s="237"/>
      <c r="F23" s="236"/>
      <c r="G23" s="233"/>
      <c r="H23" s="240"/>
      <c r="I23" s="242"/>
      <c r="J23" s="243"/>
    </row>
    <row r="24" spans="2:13" ht="60" customHeight="1">
      <c r="B24" s="250"/>
      <c r="C24" s="251"/>
      <c r="D24" s="82"/>
      <c r="E24" s="238"/>
      <c r="F24" s="239"/>
      <c r="G24" s="233"/>
      <c r="H24" s="241"/>
      <c r="I24" s="218"/>
      <c r="J24" s="219"/>
      <c r="M24" s="88" t="s">
        <v>272</v>
      </c>
    </row>
    <row r="25" spans="2:13" ht="18.75" customHeight="1">
      <c r="B25" s="244" t="s">
        <v>273</v>
      </c>
      <c r="C25" s="249"/>
      <c r="D25" s="85" t="s">
        <v>262</v>
      </c>
      <c r="E25" s="89"/>
      <c r="F25" s="90" t="s">
        <v>262</v>
      </c>
      <c r="G25" s="233"/>
      <c r="H25" s="91" t="s">
        <v>262</v>
      </c>
      <c r="I25" s="92"/>
      <c r="J25" s="93" t="s">
        <v>262</v>
      </c>
      <c r="M25" s="88" t="s">
        <v>274</v>
      </c>
    </row>
    <row r="26" spans="2:13" ht="60" customHeight="1">
      <c r="B26" s="250"/>
      <c r="C26" s="251"/>
      <c r="D26" s="82"/>
      <c r="E26" s="252">
        <f>D26</f>
        <v>0</v>
      </c>
      <c r="F26" s="239"/>
      <c r="G26" s="234"/>
      <c r="H26" s="94">
        <f>ROUNDDOWN((E26*4/5)/1000,0)*1000</f>
        <v>0</v>
      </c>
      <c r="I26" s="218">
        <f>IF(H26&lt;480000,H26,480000)</f>
        <v>0</v>
      </c>
      <c r="J26" s="219"/>
      <c r="M26" s="88" t="s">
        <v>275</v>
      </c>
    </row>
    <row r="27" spans="2:13" ht="18" customHeight="1">
      <c r="B27" s="95"/>
      <c r="C27" s="96"/>
      <c r="D27" s="85" t="s">
        <v>262</v>
      </c>
      <c r="E27" s="208" t="s">
        <v>262</v>
      </c>
      <c r="F27" s="209"/>
      <c r="G27" s="77" t="s">
        <v>276</v>
      </c>
      <c r="H27" s="79" t="s">
        <v>262</v>
      </c>
      <c r="I27" s="220" t="s">
        <v>262</v>
      </c>
      <c r="J27" s="221"/>
      <c r="M27" s="88" t="s">
        <v>277</v>
      </c>
    </row>
    <row r="28" spans="2:13" ht="36.75" customHeight="1">
      <c r="B28" s="222" t="s">
        <v>278</v>
      </c>
      <c r="C28" s="223"/>
      <c r="D28" s="97"/>
      <c r="E28" s="224"/>
      <c r="F28" s="225"/>
      <c r="G28" s="98"/>
      <c r="H28" s="99"/>
      <c r="I28" s="226">
        <f>I10+I26</f>
        <v>0</v>
      </c>
      <c r="J28" s="227"/>
    </row>
    <row r="29" spans="2:13" ht="24.75" customHeight="1">
      <c r="B29" s="228"/>
      <c r="C29" s="228"/>
      <c r="D29" s="228"/>
      <c r="E29" s="228"/>
      <c r="F29" s="228"/>
      <c r="G29" s="228"/>
      <c r="H29" s="228"/>
      <c r="I29" s="228"/>
      <c r="J29" s="228"/>
    </row>
    <row r="30" spans="2:13" ht="18.75" customHeight="1">
      <c r="C30" s="100"/>
      <c r="D30" s="101"/>
      <c r="E30" s="210"/>
      <c r="F30" s="211"/>
      <c r="G30" s="210"/>
      <c r="H30" s="211"/>
    </row>
    <row r="31" spans="2:13" ht="18" customHeight="1">
      <c r="C31" s="102" t="s">
        <v>279</v>
      </c>
      <c r="D31" s="102" t="s">
        <v>280</v>
      </c>
      <c r="E31" s="216" t="s">
        <v>281</v>
      </c>
      <c r="F31" s="217"/>
      <c r="G31" s="216" t="s">
        <v>282</v>
      </c>
      <c r="H31" s="217"/>
    </row>
    <row r="32" spans="2:13">
      <c r="C32" s="103" t="s">
        <v>283</v>
      </c>
      <c r="D32" s="103" t="s">
        <v>284</v>
      </c>
      <c r="E32" s="218" t="s">
        <v>285</v>
      </c>
      <c r="F32" s="219"/>
      <c r="G32" s="212"/>
      <c r="H32" s="213"/>
    </row>
    <row r="33" spans="2:8" ht="18.75" customHeight="1">
      <c r="C33" s="104" t="s">
        <v>262</v>
      </c>
      <c r="D33" s="104" t="s">
        <v>262</v>
      </c>
      <c r="E33" s="208" t="s">
        <v>262</v>
      </c>
      <c r="F33" s="209"/>
      <c r="G33" s="210"/>
      <c r="H33" s="211"/>
    </row>
    <row r="34" spans="2:8" ht="50.25" customHeight="1">
      <c r="C34" s="105">
        <f>I28</f>
        <v>0</v>
      </c>
      <c r="D34" s="106">
        <v>5000000</v>
      </c>
      <c r="E34" s="214">
        <f>IF(C34&lt;D34,C34,D34)</f>
        <v>0</v>
      </c>
      <c r="F34" s="215"/>
      <c r="G34" s="212"/>
      <c r="H34" s="213"/>
    </row>
    <row r="35" spans="2:8" ht="29.25" customHeight="1">
      <c r="B35" s="107" t="s">
        <v>286</v>
      </c>
    </row>
    <row r="36" spans="2:8" ht="18" customHeight="1">
      <c r="B36" s="58" t="s">
        <v>245</v>
      </c>
    </row>
    <row r="37" spans="2:8" ht="24.95" customHeight="1">
      <c r="B37" s="204" t="s">
        <v>287</v>
      </c>
      <c r="C37" s="204"/>
      <c r="D37" s="204"/>
      <c r="E37" s="204" t="s">
        <v>288</v>
      </c>
      <c r="F37" s="204"/>
    </row>
    <row r="38" spans="2:8" ht="24.95" customHeight="1">
      <c r="B38" s="204" t="s">
        <v>289</v>
      </c>
      <c r="C38" s="204"/>
      <c r="D38" s="204"/>
      <c r="E38" s="205">
        <f>E34</f>
        <v>0</v>
      </c>
      <c r="F38" s="205"/>
    </row>
    <row r="39" spans="2:8" ht="24.95" customHeight="1">
      <c r="B39" s="204" t="s">
        <v>290</v>
      </c>
      <c r="C39" s="204"/>
      <c r="D39" s="204"/>
      <c r="E39" s="205"/>
      <c r="F39" s="205"/>
    </row>
    <row r="40" spans="2:8" ht="24.95" customHeight="1">
      <c r="B40" s="204" t="s">
        <v>291</v>
      </c>
      <c r="C40" s="204"/>
      <c r="D40" s="204"/>
      <c r="E40" s="206"/>
      <c r="F40" s="207"/>
    </row>
    <row r="41" spans="2:8" ht="24.95" customHeight="1">
      <c r="B41" s="204" t="s">
        <v>278</v>
      </c>
      <c r="C41" s="204"/>
      <c r="D41" s="204"/>
      <c r="E41" s="205">
        <f>SUM(E38:F40)</f>
        <v>0</v>
      </c>
      <c r="F41" s="205"/>
    </row>
    <row r="42" spans="2:8">
      <c r="B42" s="58" t="s">
        <v>292</v>
      </c>
    </row>
  </sheetData>
  <mergeCells count="44">
    <mergeCell ref="G1:J1"/>
    <mergeCell ref="B2:J2"/>
    <mergeCell ref="B5:C8"/>
    <mergeCell ref="E5:F5"/>
    <mergeCell ref="E6:F6"/>
    <mergeCell ref="I6:J6"/>
    <mergeCell ref="E7:F7"/>
    <mergeCell ref="I7:J7"/>
    <mergeCell ref="E8:F8"/>
    <mergeCell ref="B29:J29"/>
    <mergeCell ref="B9:B20"/>
    <mergeCell ref="G9:G26"/>
    <mergeCell ref="E10:F24"/>
    <mergeCell ref="H10:H24"/>
    <mergeCell ref="I10:J24"/>
    <mergeCell ref="B21:C22"/>
    <mergeCell ref="B23:C24"/>
    <mergeCell ref="B25:C26"/>
    <mergeCell ref="E26:F26"/>
    <mergeCell ref="I26:J26"/>
    <mergeCell ref="E27:F27"/>
    <mergeCell ref="I27:J27"/>
    <mergeCell ref="B28:C28"/>
    <mergeCell ref="E28:F28"/>
    <mergeCell ref="I28:J28"/>
    <mergeCell ref="B38:D38"/>
    <mergeCell ref="E38:F38"/>
    <mergeCell ref="E30:F30"/>
    <mergeCell ref="G30:H30"/>
    <mergeCell ref="E31:F31"/>
    <mergeCell ref="G31:H31"/>
    <mergeCell ref="E32:F32"/>
    <mergeCell ref="G32:H32"/>
    <mergeCell ref="E33:F33"/>
    <mergeCell ref="G33:H34"/>
    <mergeCell ref="E34:F34"/>
    <mergeCell ref="B37:D37"/>
    <mergeCell ref="E37:F37"/>
    <mergeCell ref="B39:D39"/>
    <mergeCell ref="E39:F39"/>
    <mergeCell ref="B40:D40"/>
    <mergeCell ref="E40:F40"/>
    <mergeCell ref="B41:D41"/>
    <mergeCell ref="E41:F41"/>
  </mergeCells>
  <phoneticPr fontId="1"/>
  <conditionalFormatting sqref="D10 D12 D14 D16 D18 D20 D22 D24 D26">
    <cfRule type="containsBlanks" dxfId="67" priority="3">
      <formula>LEN(TRIM(D10))=0</formula>
    </cfRule>
  </conditionalFormatting>
  <conditionalFormatting sqref="G1:J1">
    <cfRule type="containsBlanks" dxfId="66" priority="2">
      <formula>LEN(TRIM(G1))=0</formula>
    </cfRule>
  </conditionalFormatting>
  <conditionalFormatting sqref="E38:E40">
    <cfRule type="containsBlanks" dxfId="65" priority="1">
      <formula>LEN(TRIM(E38))=0</formula>
    </cfRule>
  </conditionalFormatting>
  <dataValidations count="1">
    <dataValidation imeMode="disabled" allowBlank="1" showInputMessage="1" showErrorMessage="1" sqref="D10 D12 D14 D16 D18 D20 D22 D24 D26 E39:E40" xr:uid="{A3644C48-EE34-4C6A-A623-E55C58571476}"/>
  </dataValidations>
  <pageMargins left="0.70866141732283472" right="0.70866141732283472" top="0.74803149606299213" bottom="0.74803149606299213" header="0.31496062992125984" footer="0.31496062992125984"/>
  <pageSetup paperSize="9" scale="58"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sheetPr>
  <dimension ref="A1:H68"/>
  <sheetViews>
    <sheetView zoomScaleNormal="100" workbookViewId="0">
      <selection activeCell="B60" sqref="B60:D60"/>
    </sheetView>
  </sheetViews>
  <sheetFormatPr defaultRowHeight="18.75"/>
  <cols>
    <col min="1" max="4" width="30.625" customWidth="1"/>
    <col min="5" max="6" width="9" style="110"/>
  </cols>
  <sheetData>
    <row r="1" spans="1:8">
      <c r="A1" s="108" t="s">
        <v>293</v>
      </c>
      <c r="D1" s="109" t="s">
        <v>294</v>
      </c>
    </row>
    <row r="2" spans="1:8" ht="25.5">
      <c r="A2" s="280" t="s">
        <v>295</v>
      </c>
      <c r="B2" s="280"/>
      <c r="C2" s="280"/>
      <c r="D2" s="280"/>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66" t="s">
        <v>311</v>
      </c>
      <c r="B11" s="266"/>
      <c r="C11" s="266"/>
      <c r="D11" s="119"/>
    </row>
    <row r="12" spans="1:8">
      <c r="A12" s="266" t="s">
        <v>312</v>
      </c>
      <c r="B12" s="266"/>
      <c r="C12" s="266"/>
      <c r="D12" s="119"/>
    </row>
    <row r="14" spans="1:8" ht="19.5">
      <c r="A14" s="113" t="s">
        <v>313</v>
      </c>
    </row>
    <row r="15" spans="1:8">
      <c r="A15" s="267" t="s">
        <v>314</v>
      </c>
      <c r="B15" s="267"/>
      <c r="C15" s="267"/>
      <c r="D15" s="118"/>
    </row>
    <row r="16" spans="1:8">
      <c r="A16" s="281" t="s">
        <v>315</v>
      </c>
      <c r="B16" s="282"/>
      <c r="C16" s="281"/>
      <c r="D16" s="282"/>
    </row>
    <row r="17" spans="1:6">
      <c r="A17" s="267" t="s">
        <v>316</v>
      </c>
      <c r="B17" s="267"/>
      <c r="C17" s="267"/>
      <c r="D17" s="118"/>
      <c r="F17" s="110" t="s">
        <v>317</v>
      </c>
    </row>
    <row r="18" spans="1:6">
      <c r="A18" s="265" t="s">
        <v>318</v>
      </c>
      <c r="B18" s="265"/>
      <c r="C18" s="265"/>
      <c r="D18" s="265"/>
    </row>
    <row r="19" spans="1:6">
      <c r="A19" s="265"/>
      <c r="B19" s="265"/>
      <c r="C19" s="265"/>
      <c r="D19" s="265"/>
    </row>
    <row r="20" spans="1:6">
      <c r="A20" s="265"/>
      <c r="B20" s="265"/>
      <c r="C20" s="265"/>
      <c r="D20" s="265"/>
    </row>
    <row r="21" spans="1:6">
      <c r="A21" s="121" t="s">
        <v>319</v>
      </c>
      <c r="B21" s="122"/>
      <c r="C21" s="121" t="s">
        <v>320</v>
      </c>
      <c r="D21" s="122"/>
    </row>
    <row r="22" spans="1:6">
      <c r="A22" s="268" t="s">
        <v>321</v>
      </c>
      <c r="B22" s="123"/>
      <c r="C22" s="268" t="s">
        <v>322</v>
      </c>
      <c r="D22" s="122"/>
    </row>
    <row r="23" spans="1:6">
      <c r="A23" s="269"/>
      <c r="B23" s="123"/>
      <c r="C23" s="269"/>
      <c r="D23" s="122"/>
    </row>
    <row r="24" spans="1:6">
      <c r="A24" s="269"/>
      <c r="B24" s="123"/>
      <c r="C24" s="269"/>
      <c r="D24" s="122"/>
    </row>
    <row r="25" spans="1:6">
      <c r="A25" s="269"/>
      <c r="B25" s="123"/>
      <c r="C25" s="269"/>
      <c r="D25" s="122"/>
    </row>
    <row r="26" spans="1:6">
      <c r="A26" s="270"/>
      <c r="B26" s="123"/>
      <c r="C26" s="270"/>
      <c r="D26" s="122"/>
    </row>
    <row r="28" spans="1:6" ht="19.5">
      <c r="A28" s="113" t="s">
        <v>323</v>
      </c>
    </row>
    <row r="29" spans="1:6" ht="18.75" customHeight="1">
      <c r="A29" s="271" t="s">
        <v>324</v>
      </c>
      <c r="B29" s="274" t="s">
        <v>325</v>
      </c>
      <c r="C29" s="277" t="s">
        <v>326</v>
      </c>
      <c r="D29" s="277" t="s">
        <v>327</v>
      </c>
      <c r="F29" s="110" t="s">
        <v>328</v>
      </c>
    </row>
    <row r="30" spans="1:6">
      <c r="A30" s="272"/>
      <c r="B30" s="275"/>
      <c r="C30" s="278"/>
      <c r="D30" s="278"/>
      <c r="F30" s="110" t="s">
        <v>329</v>
      </c>
    </row>
    <row r="31" spans="1:6">
      <c r="A31" s="273"/>
      <c r="B31" s="276"/>
      <c r="C31" s="279"/>
      <c r="D31" s="279"/>
    </row>
    <row r="32" spans="1:6">
      <c r="A32" s="124"/>
      <c r="B32" s="115"/>
      <c r="C32" s="115"/>
      <c r="D32" s="115"/>
    </row>
    <row r="33" spans="1:4">
      <c r="A33" s="125"/>
      <c r="B33" s="115"/>
      <c r="C33" s="115"/>
      <c r="D33" s="115"/>
    </row>
    <row r="34" spans="1:4">
      <c r="A34" s="125"/>
      <c r="B34" s="115"/>
      <c r="C34" s="115"/>
      <c r="D34" s="115"/>
    </row>
    <row r="35" spans="1:4">
      <c r="A35" s="125"/>
      <c r="B35" s="115"/>
      <c r="C35" s="115"/>
      <c r="D35" s="115"/>
    </row>
    <row r="36" spans="1:4">
      <c r="A36" s="125"/>
      <c r="B36" s="115"/>
      <c r="C36" s="115"/>
      <c r="D36" s="115"/>
    </row>
    <row r="38" spans="1:4" ht="19.5">
      <c r="A38" s="113" t="s">
        <v>330</v>
      </c>
    </row>
    <row r="39" spans="1:4">
      <c r="A39" t="s">
        <v>331</v>
      </c>
    </row>
    <row r="40" spans="1:4">
      <c r="A40" t="s">
        <v>332</v>
      </c>
    </row>
    <row r="41" spans="1:4">
      <c r="A41" t="s">
        <v>333</v>
      </c>
    </row>
    <row r="42" spans="1:4">
      <c r="A42" t="s">
        <v>334</v>
      </c>
    </row>
    <row r="43" spans="1:4">
      <c r="A43" t="s">
        <v>335</v>
      </c>
    </row>
    <row r="44" spans="1:4">
      <c r="A44" t="s">
        <v>336</v>
      </c>
    </row>
    <row r="45" spans="1:4">
      <c r="A45" s="265"/>
      <c r="B45" s="265"/>
      <c r="C45" s="265"/>
      <c r="D45" s="265"/>
    </row>
    <row r="46" spans="1:4">
      <c r="A46" s="265"/>
      <c r="B46" s="265"/>
      <c r="C46" s="265"/>
      <c r="D46" s="265"/>
    </row>
    <row r="47" spans="1:4">
      <c r="A47" s="265"/>
      <c r="B47" s="265"/>
      <c r="C47" s="265"/>
      <c r="D47" s="265"/>
    </row>
    <row r="48" spans="1:4">
      <c r="A48" s="265"/>
      <c r="B48" s="265"/>
      <c r="C48" s="265"/>
      <c r="D48" s="265"/>
    </row>
    <row r="49" spans="1:5">
      <c r="A49" s="265"/>
      <c r="B49" s="265"/>
      <c r="C49" s="265"/>
      <c r="D49" s="265"/>
    </row>
    <row r="50" spans="1:5">
      <c r="A50" s="265"/>
      <c r="B50" s="265"/>
      <c r="C50" s="265"/>
      <c r="D50" s="265"/>
    </row>
    <row r="51" spans="1:5">
      <c r="A51" s="265"/>
      <c r="B51" s="265"/>
      <c r="C51" s="265"/>
      <c r="D51" s="265"/>
    </row>
    <row r="52" spans="1:5">
      <c r="A52" s="265"/>
      <c r="B52" s="265"/>
      <c r="C52" s="265"/>
      <c r="D52" s="265"/>
    </row>
    <row r="53" spans="1:5">
      <c r="A53" s="265"/>
      <c r="B53" s="265"/>
      <c r="C53" s="265"/>
      <c r="D53" s="265"/>
    </row>
    <row r="55" spans="1:5">
      <c r="A55" s="264" t="s">
        <v>337</v>
      </c>
      <c r="B55" s="264"/>
      <c r="C55" s="264"/>
      <c r="D55" s="264"/>
    </row>
    <row r="56" spans="1:5">
      <c r="A56" s="264"/>
      <c r="B56" s="264"/>
      <c r="C56" s="264"/>
      <c r="D56" s="264"/>
    </row>
    <row r="57" spans="1:5" ht="39.75" customHeight="1">
      <c r="A57" s="115"/>
      <c r="B57" s="266" t="s">
        <v>338</v>
      </c>
      <c r="C57" s="266"/>
      <c r="D57" s="266"/>
    </row>
    <row r="58" spans="1:5" ht="39.75" customHeight="1">
      <c r="A58" s="126" t="s">
        <v>339</v>
      </c>
      <c r="B58" s="265"/>
      <c r="C58" s="265"/>
      <c r="D58" s="265"/>
    </row>
    <row r="59" spans="1:5" ht="39.75" customHeight="1">
      <c r="A59" s="126" t="s">
        <v>340</v>
      </c>
      <c r="B59" s="265"/>
      <c r="C59" s="265"/>
      <c r="D59" s="265"/>
    </row>
    <row r="60" spans="1:5" ht="39.75" customHeight="1">
      <c r="A60" s="126" t="s">
        <v>341</v>
      </c>
      <c r="B60" s="265"/>
      <c r="C60" s="265"/>
      <c r="D60" s="265"/>
    </row>
    <row r="62" spans="1:5">
      <c r="A62" s="263" t="s">
        <v>342</v>
      </c>
      <c r="B62" s="263"/>
      <c r="C62" s="263"/>
      <c r="D62" s="263"/>
    </row>
    <row r="63" spans="1:5">
      <c r="A63" s="263"/>
      <c r="B63" s="263"/>
      <c r="C63" s="263"/>
      <c r="D63" s="263"/>
    </row>
    <row r="64" spans="1:5">
      <c r="A64" s="127" t="s">
        <v>343</v>
      </c>
      <c r="B64" s="128"/>
      <c r="C64" s="129"/>
      <c r="D64" s="129"/>
      <c r="E64" s="110" t="s">
        <v>344</v>
      </c>
    </row>
    <row r="65" spans="1:5">
      <c r="A65" s="129"/>
      <c r="B65" s="129"/>
      <c r="C65" s="129"/>
      <c r="D65" s="129"/>
      <c r="E65" s="110" t="s">
        <v>345</v>
      </c>
    </row>
    <row r="66" spans="1:5">
      <c r="A66" s="264" t="s">
        <v>346</v>
      </c>
      <c r="B66" s="264"/>
      <c r="C66" s="264"/>
      <c r="D66" s="264"/>
    </row>
    <row r="67" spans="1:5">
      <c r="A67" s="264"/>
      <c r="B67" s="264"/>
      <c r="C67" s="264"/>
      <c r="D67" s="264"/>
    </row>
    <row r="68" spans="1:5">
      <c r="A68" s="115" t="s">
        <v>347</v>
      </c>
      <c r="B68" s="115"/>
    </row>
  </sheetData>
  <mergeCells count="23">
    <mergeCell ref="A29:A31"/>
    <mergeCell ref="B29:B31"/>
    <mergeCell ref="C29:C31"/>
    <mergeCell ref="D29:D31"/>
    <mergeCell ref="A2:D2"/>
    <mergeCell ref="A11:C11"/>
    <mergeCell ref="A12:C12"/>
    <mergeCell ref="A15:C15"/>
    <mergeCell ref="A16:B16"/>
    <mergeCell ref="C16:D16"/>
    <mergeCell ref="A17:C17"/>
    <mergeCell ref="A18:A20"/>
    <mergeCell ref="B18:D20"/>
    <mergeCell ref="A22:A26"/>
    <mergeCell ref="C22:C26"/>
    <mergeCell ref="A62:D63"/>
    <mergeCell ref="A66:D67"/>
    <mergeCell ref="A45:D53"/>
    <mergeCell ref="A55:D56"/>
    <mergeCell ref="B57:D57"/>
    <mergeCell ref="B58:D58"/>
    <mergeCell ref="B59:D59"/>
    <mergeCell ref="B60:D60"/>
  </mergeCells>
  <phoneticPr fontId="1"/>
  <conditionalFormatting sqref="B8:B10 D8:D9 D11:D12">
    <cfRule type="containsBlanks" dxfId="64" priority="16">
      <formula>LEN(TRIM(B8))=0</formula>
    </cfRule>
  </conditionalFormatting>
  <conditionalFormatting sqref="A45:D53 B58:D60 B18:D22 B23:B26 D23:D26 D17 D15">
    <cfRule type="containsBlanks" dxfId="63" priority="15">
      <formula>LEN(TRIM(A15))=0</formula>
    </cfRule>
  </conditionalFormatting>
  <conditionalFormatting sqref="B5 D5">
    <cfRule type="containsBlanks" dxfId="62" priority="14">
      <formula>LEN(TRIM(B5))=0</formula>
    </cfRule>
  </conditionalFormatting>
  <conditionalFormatting sqref="D32:D33 D36">
    <cfRule type="containsBlanks" dxfId="61" priority="13">
      <formula>LEN(TRIM(D32))=0</formula>
    </cfRule>
  </conditionalFormatting>
  <conditionalFormatting sqref="D35">
    <cfRule type="containsBlanks" dxfId="60" priority="12">
      <formula>LEN(TRIM(D35))=0</formula>
    </cfRule>
  </conditionalFormatting>
  <conditionalFormatting sqref="D34">
    <cfRule type="containsBlanks" dxfId="59" priority="11">
      <formula>LEN(TRIM(D34))=0</formula>
    </cfRule>
  </conditionalFormatting>
  <conditionalFormatting sqref="B32:B33 B36">
    <cfRule type="containsBlanks" dxfId="58" priority="10">
      <formula>LEN(TRIM(B32))=0</formula>
    </cfRule>
  </conditionalFormatting>
  <conditionalFormatting sqref="B35">
    <cfRule type="containsBlanks" dxfId="57" priority="9">
      <formula>LEN(TRIM(B35))=0</formula>
    </cfRule>
  </conditionalFormatting>
  <conditionalFormatting sqref="B34">
    <cfRule type="containsBlanks" dxfId="56" priority="8">
      <formula>LEN(TRIM(B34))=0</formula>
    </cfRule>
  </conditionalFormatting>
  <conditionalFormatting sqref="C32:C33 C36">
    <cfRule type="containsBlanks" dxfId="55" priority="7">
      <formula>LEN(TRIM(C32))=0</formula>
    </cfRule>
  </conditionalFormatting>
  <conditionalFormatting sqref="C35">
    <cfRule type="containsBlanks" dxfId="54" priority="6">
      <formula>LEN(TRIM(C35))=0</formula>
    </cfRule>
  </conditionalFormatting>
  <conditionalFormatting sqref="C34">
    <cfRule type="containsBlanks" dxfId="53" priority="5">
      <formula>LEN(TRIM(C34))=0</formula>
    </cfRule>
  </conditionalFormatting>
  <conditionalFormatting sqref="C16">
    <cfRule type="containsBlanks" dxfId="52" priority="4">
      <formula>LEN(TRIM(C16))=0</formula>
    </cfRule>
  </conditionalFormatting>
  <conditionalFormatting sqref="A32:A36">
    <cfRule type="containsBlanks" dxfId="51" priority="3">
      <formula>LEN(TRIM(A32))=0</formula>
    </cfRule>
  </conditionalFormatting>
  <conditionalFormatting sqref="B64">
    <cfRule type="containsBlanks" dxfId="50" priority="2">
      <formula>LEN(TRIM(B64))=0</formula>
    </cfRule>
  </conditionalFormatting>
  <conditionalFormatting sqref="B68">
    <cfRule type="containsBlanks" dxfId="49" priority="1">
      <formula>LEN(TRIM(B68))=0</formula>
    </cfRule>
  </conditionalFormatting>
  <dataValidations count="7">
    <dataValidation type="list" allowBlank="1" showInputMessage="1" showErrorMessage="1" sqref="B68" xr:uid="{BE0F4D90-8518-45F9-BF5E-425CB866081B}">
      <formula1>$E$63:$E$65</formula1>
    </dataValidation>
    <dataValidation type="list" allowBlank="1" showInputMessage="1" showErrorMessage="1" sqref="B64" xr:uid="{BACB3067-C706-4B5F-B4F2-91B9D621B53B}">
      <formula1>$E$64:$E$65</formula1>
    </dataValidation>
    <dataValidation type="list" allowBlank="1" showInputMessage="1" showErrorMessage="1" sqref="B32:B36" xr:uid="{5C03C74D-4B48-4B14-976B-78DE3FDEC349}">
      <formula1>$F$28:$F$30</formula1>
    </dataValidation>
    <dataValidation imeMode="disabled" allowBlank="1" showInputMessage="1" showErrorMessage="1" sqref="C32:C36" xr:uid="{97FCE8F1-A6ED-489E-8B8C-2A5E1ED7B5AD}"/>
    <dataValidation type="list" allowBlank="1" showInputMessage="1" showErrorMessage="1" sqref="D17" xr:uid="{8751AADB-4525-4AD4-A513-AA63991448A4}">
      <formula1>$F$15:$F$17</formula1>
    </dataValidation>
    <dataValidation type="list" allowBlank="1" showInputMessage="1" showErrorMessage="1" sqref="D12" xr:uid="{21AA0B5B-4B3D-4356-9CEA-895933705A74}">
      <formula1>$F$4:$F$9</formula1>
    </dataValidation>
    <dataValidation type="list" allowBlank="1" showInputMessage="1" showErrorMessage="1" sqref="D11 D15" xr:uid="{517D2FDE-9804-4B19-8E04-E3BAEB243380}">
      <formula1>$F$7:$F$9</formula1>
    </dataValidation>
  </dataValidations>
  <pageMargins left="0.70866141732283472" right="0.70866141732283472" top="0.74803149606299213" bottom="0.74803149606299213" header="0.31496062992125984" footer="0.31496062992125984"/>
  <pageSetup paperSize="9" scale="58" orientation="portrait" verticalDpi="0" r:id="rId1"/>
  <rowBreaks count="1" manualBreakCount="1">
    <brk id="5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B19A-906C-4BA6-AF15-16253E740894}">
  <dimension ref="B1:M42"/>
  <sheetViews>
    <sheetView zoomScaleNormal="100" workbookViewId="0">
      <selection activeCell="E10" sqref="E10:F24"/>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348</v>
      </c>
      <c r="C1" s="59"/>
      <c r="F1" s="60" t="s">
        <v>243</v>
      </c>
      <c r="G1" s="253"/>
      <c r="H1" s="253"/>
      <c r="I1" s="253"/>
      <c r="J1" s="253"/>
    </row>
    <row r="2" spans="2:10" ht="27" customHeight="1">
      <c r="B2" s="254" t="s">
        <v>349</v>
      </c>
      <c r="C2" s="254"/>
      <c r="D2" s="254"/>
      <c r="E2" s="254"/>
      <c r="F2" s="254"/>
      <c r="G2" s="254"/>
      <c r="H2" s="254"/>
      <c r="I2" s="254"/>
      <c r="J2" s="254"/>
    </row>
    <row r="3" spans="2:10" ht="9" customHeight="1"/>
    <row r="4" spans="2:10" ht="18" customHeight="1">
      <c r="B4" s="58" t="s">
        <v>245</v>
      </c>
    </row>
    <row r="5" spans="2:10" ht="18.75" customHeight="1">
      <c r="B5" s="210" t="s">
        <v>246</v>
      </c>
      <c r="C5" s="211"/>
      <c r="D5" s="61" t="s">
        <v>247</v>
      </c>
      <c r="E5" s="255"/>
      <c r="F5" s="256"/>
      <c r="G5" s="62"/>
      <c r="H5" s="63"/>
      <c r="I5" s="64"/>
      <c r="J5" s="65"/>
    </row>
    <row r="6" spans="2:10" ht="18" customHeight="1">
      <c r="B6" s="216"/>
      <c r="C6" s="217"/>
      <c r="D6" s="66" t="s">
        <v>248</v>
      </c>
      <c r="E6" s="257" t="s">
        <v>249</v>
      </c>
      <c r="F6" s="258"/>
      <c r="G6" s="67" t="s">
        <v>250</v>
      </c>
      <c r="H6" s="68" t="s">
        <v>251</v>
      </c>
      <c r="I6" s="259" t="s">
        <v>252</v>
      </c>
      <c r="J6" s="260"/>
    </row>
    <row r="7" spans="2:10" ht="18" customHeight="1">
      <c r="B7" s="216"/>
      <c r="C7" s="217"/>
      <c r="D7" s="66" t="s">
        <v>253</v>
      </c>
      <c r="E7" s="257"/>
      <c r="F7" s="258"/>
      <c r="G7" s="67"/>
      <c r="H7" s="68" t="s">
        <v>254</v>
      </c>
      <c r="I7" s="259" t="s">
        <v>255</v>
      </c>
      <c r="J7" s="260"/>
    </row>
    <row r="8" spans="2:10">
      <c r="B8" s="212"/>
      <c r="C8" s="213"/>
      <c r="D8" s="69" t="s">
        <v>256</v>
      </c>
      <c r="E8" s="261" t="s">
        <v>257</v>
      </c>
      <c r="F8" s="262"/>
      <c r="G8" s="70" t="s">
        <v>258</v>
      </c>
      <c r="H8" s="71" t="s">
        <v>259</v>
      </c>
      <c r="I8" s="72"/>
      <c r="J8" s="73" t="s">
        <v>260</v>
      </c>
    </row>
    <row r="9" spans="2:10" ht="18.75" customHeight="1">
      <c r="B9" s="229" t="s">
        <v>261</v>
      </c>
      <c r="C9" s="74"/>
      <c r="D9" s="75" t="s">
        <v>262</v>
      </c>
      <c r="E9" s="76"/>
      <c r="F9" s="77" t="s">
        <v>262</v>
      </c>
      <c r="G9" s="232" t="s">
        <v>263</v>
      </c>
      <c r="H9" s="78" t="s">
        <v>262</v>
      </c>
      <c r="I9" s="79"/>
      <c r="J9" s="80" t="s">
        <v>262</v>
      </c>
    </row>
    <row r="10" spans="2:10" ht="60" customHeight="1">
      <c r="B10" s="230"/>
      <c r="C10" s="81" t="s">
        <v>264</v>
      </c>
      <c r="D10" s="82"/>
      <c r="E10" s="235">
        <f>SUM(D10:D24)</f>
        <v>0</v>
      </c>
      <c r="F10" s="236"/>
      <c r="G10" s="233"/>
      <c r="H10" s="240">
        <f>ROUNDDOWN((E10*4/5)/1000,0)*1000</f>
        <v>0</v>
      </c>
      <c r="I10" s="242">
        <f>H10</f>
        <v>0</v>
      </c>
      <c r="J10" s="243"/>
    </row>
    <row r="11" spans="2:10" ht="18.75" customHeight="1">
      <c r="B11" s="230"/>
      <c r="C11" s="74"/>
      <c r="D11" s="75" t="s">
        <v>262</v>
      </c>
      <c r="E11" s="237"/>
      <c r="F11" s="236"/>
      <c r="G11" s="233"/>
      <c r="H11" s="240"/>
      <c r="I11" s="242"/>
      <c r="J11" s="243"/>
    </row>
    <row r="12" spans="2:10" ht="60" customHeight="1">
      <c r="B12" s="230"/>
      <c r="C12" s="81" t="s">
        <v>265</v>
      </c>
      <c r="D12" s="83"/>
      <c r="E12" s="237"/>
      <c r="F12" s="236"/>
      <c r="G12" s="233"/>
      <c r="H12" s="240"/>
      <c r="I12" s="242"/>
      <c r="J12" s="243"/>
    </row>
    <row r="13" spans="2:10" ht="18.75" customHeight="1">
      <c r="B13" s="230"/>
      <c r="C13" s="84"/>
      <c r="D13" s="85" t="s">
        <v>262</v>
      </c>
      <c r="E13" s="237"/>
      <c r="F13" s="236"/>
      <c r="G13" s="233"/>
      <c r="H13" s="240"/>
      <c r="I13" s="242"/>
      <c r="J13" s="243"/>
    </row>
    <row r="14" spans="2:10" ht="60" customHeight="1">
      <c r="B14" s="230"/>
      <c r="C14" s="81" t="s">
        <v>266</v>
      </c>
      <c r="D14" s="82"/>
      <c r="E14" s="237"/>
      <c r="F14" s="236"/>
      <c r="G14" s="233"/>
      <c r="H14" s="240"/>
      <c r="I14" s="242"/>
      <c r="J14" s="243"/>
    </row>
    <row r="15" spans="2:10" ht="18.75" customHeight="1">
      <c r="B15" s="230"/>
      <c r="C15" s="84"/>
      <c r="D15" s="85" t="s">
        <v>262</v>
      </c>
      <c r="E15" s="237"/>
      <c r="F15" s="236"/>
      <c r="G15" s="233"/>
      <c r="H15" s="240"/>
      <c r="I15" s="242"/>
      <c r="J15" s="243"/>
    </row>
    <row r="16" spans="2:10" ht="60" customHeight="1">
      <c r="B16" s="230"/>
      <c r="C16" s="81" t="s">
        <v>267</v>
      </c>
      <c r="D16" s="82"/>
      <c r="E16" s="237"/>
      <c r="F16" s="236"/>
      <c r="G16" s="233"/>
      <c r="H16" s="240"/>
      <c r="I16" s="242"/>
      <c r="J16" s="243"/>
    </row>
    <row r="17" spans="2:13" ht="18.75" customHeight="1">
      <c r="B17" s="230"/>
      <c r="C17" s="74"/>
      <c r="D17" s="75" t="s">
        <v>262</v>
      </c>
      <c r="E17" s="237"/>
      <c r="F17" s="236"/>
      <c r="G17" s="233"/>
      <c r="H17" s="240"/>
      <c r="I17" s="242"/>
      <c r="J17" s="243"/>
    </row>
    <row r="18" spans="2:13" ht="73.5" customHeight="1">
      <c r="B18" s="230"/>
      <c r="C18" s="81" t="s">
        <v>268</v>
      </c>
      <c r="D18" s="86"/>
      <c r="E18" s="237"/>
      <c r="F18" s="236"/>
      <c r="G18" s="233"/>
      <c r="H18" s="240"/>
      <c r="I18" s="242"/>
      <c r="J18" s="243"/>
      <c r="K18" s="87"/>
    </row>
    <row r="19" spans="2:13" ht="18.75" customHeight="1">
      <c r="B19" s="230"/>
      <c r="C19" s="84"/>
      <c r="D19" s="85" t="s">
        <v>262</v>
      </c>
      <c r="E19" s="237"/>
      <c r="F19" s="236"/>
      <c r="G19" s="233"/>
      <c r="H19" s="240"/>
      <c r="I19" s="242"/>
      <c r="J19" s="243"/>
    </row>
    <row r="20" spans="2:13" ht="60" customHeight="1">
      <c r="B20" s="231"/>
      <c r="C20" s="81" t="s">
        <v>269</v>
      </c>
      <c r="D20" s="82"/>
      <c r="E20" s="237"/>
      <c r="F20" s="236"/>
      <c r="G20" s="233"/>
      <c r="H20" s="240"/>
      <c r="I20" s="242"/>
      <c r="J20" s="243"/>
    </row>
    <row r="21" spans="2:13" ht="18.75" customHeight="1">
      <c r="B21" s="244" t="s">
        <v>270</v>
      </c>
      <c r="C21" s="245"/>
      <c r="D21" s="85" t="s">
        <v>262</v>
      </c>
      <c r="E21" s="237"/>
      <c r="F21" s="236"/>
      <c r="G21" s="233"/>
      <c r="H21" s="240"/>
      <c r="I21" s="242"/>
      <c r="J21" s="243"/>
    </row>
    <row r="22" spans="2:13" ht="53.25" customHeight="1">
      <c r="B22" s="246"/>
      <c r="C22" s="247"/>
      <c r="D22" s="82"/>
      <c r="E22" s="237"/>
      <c r="F22" s="236"/>
      <c r="G22" s="233"/>
      <c r="H22" s="240"/>
      <c r="I22" s="242"/>
      <c r="J22" s="243"/>
    </row>
    <row r="23" spans="2:13" ht="18.75" customHeight="1">
      <c r="B23" s="248" t="s">
        <v>271</v>
      </c>
      <c r="C23" s="249"/>
      <c r="D23" s="85" t="s">
        <v>262</v>
      </c>
      <c r="E23" s="237"/>
      <c r="F23" s="236"/>
      <c r="G23" s="233"/>
      <c r="H23" s="240"/>
      <c r="I23" s="242"/>
      <c r="J23" s="243"/>
    </row>
    <row r="24" spans="2:13" ht="60" customHeight="1">
      <c r="B24" s="250"/>
      <c r="C24" s="251"/>
      <c r="D24" s="82"/>
      <c r="E24" s="238"/>
      <c r="F24" s="239"/>
      <c r="G24" s="233"/>
      <c r="H24" s="241"/>
      <c r="I24" s="218"/>
      <c r="J24" s="219"/>
      <c r="M24" s="88" t="s">
        <v>272</v>
      </c>
    </row>
    <row r="25" spans="2:13" ht="18.75" customHeight="1">
      <c r="B25" s="244" t="s">
        <v>273</v>
      </c>
      <c r="C25" s="249"/>
      <c r="D25" s="85" t="s">
        <v>262</v>
      </c>
      <c r="E25" s="89"/>
      <c r="F25" s="90" t="s">
        <v>262</v>
      </c>
      <c r="G25" s="233"/>
      <c r="H25" s="91" t="s">
        <v>262</v>
      </c>
      <c r="I25" s="92"/>
      <c r="J25" s="93" t="s">
        <v>262</v>
      </c>
      <c r="M25" s="88" t="s">
        <v>274</v>
      </c>
    </row>
    <row r="26" spans="2:13" ht="60" customHeight="1">
      <c r="B26" s="250"/>
      <c r="C26" s="251"/>
      <c r="D26" s="82"/>
      <c r="E26" s="252">
        <f>D26</f>
        <v>0</v>
      </c>
      <c r="F26" s="239"/>
      <c r="G26" s="234"/>
      <c r="H26" s="94">
        <f>ROUNDDOWN((E26*4/5)/1000,0)*1000</f>
        <v>0</v>
      </c>
      <c r="I26" s="218">
        <f>IF(H26&lt;480000,H26,480000)</f>
        <v>0</v>
      </c>
      <c r="J26" s="219"/>
      <c r="M26" s="88" t="s">
        <v>275</v>
      </c>
    </row>
    <row r="27" spans="2:13" ht="18" customHeight="1">
      <c r="B27" s="95"/>
      <c r="C27" s="96"/>
      <c r="D27" s="85" t="s">
        <v>262</v>
      </c>
      <c r="E27" s="208" t="s">
        <v>262</v>
      </c>
      <c r="F27" s="209"/>
      <c r="G27" s="77" t="s">
        <v>276</v>
      </c>
      <c r="H27" s="79" t="s">
        <v>262</v>
      </c>
      <c r="I27" s="220" t="s">
        <v>262</v>
      </c>
      <c r="J27" s="221"/>
      <c r="M27" s="88" t="s">
        <v>277</v>
      </c>
    </row>
    <row r="28" spans="2:13" ht="36.75" customHeight="1">
      <c r="B28" s="222" t="s">
        <v>278</v>
      </c>
      <c r="C28" s="223"/>
      <c r="D28" s="97"/>
      <c r="E28" s="224"/>
      <c r="F28" s="225"/>
      <c r="G28" s="98"/>
      <c r="H28" s="99"/>
      <c r="I28" s="226">
        <f>I10+I26</f>
        <v>0</v>
      </c>
      <c r="J28" s="227"/>
    </row>
    <row r="29" spans="2:13" ht="24.75" customHeight="1">
      <c r="B29" s="284"/>
      <c r="C29" s="284"/>
      <c r="D29" s="284"/>
      <c r="E29" s="284"/>
      <c r="F29" s="284"/>
      <c r="G29" s="284"/>
      <c r="H29" s="284"/>
      <c r="I29" s="284"/>
      <c r="J29" s="284"/>
    </row>
    <row r="30" spans="2:13" ht="18.75" customHeight="1">
      <c r="C30" s="100"/>
      <c r="D30" s="101"/>
      <c r="E30" s="210"/>
      <c r="F30" s="211"/>
      <c r="G30" s="210"/>
      <c r="H30" s="211"/>
      <c r="I30" s="95"/>
      <c r="J30" s="130"/>
    </row>
    <row r="31" spans="2:13" ht="18" customHeight="1">
      <c r="C31" s="102" t="s">
        <v>279</v>
      </c>
      <c r="D31" s="102" t="s">
        <v>280</v>
      </c>
      <c r="E31" s="216" t="s">
        <v>350</v>
      </c>
      <c r="F31" s="217"/>
      <c r="G31" s="216" t="s">
        <v>351</v>
      </c>
      <c r="H31" s="217"/>
      <c r="I31" s="216" t="s">
        <v>282</v>
      </c>
      <c r="J31" s="217"/>
    </row>
    <row r="32" spans="2:13">
      <c r="C32" s="103" t="s">
        <v>283</v>
      </c>
      <c r="D32" s="103" t="s">
        <v>284</v>
      </c>
      <c r="E32" s="218" t="s">
        <v>285</v>
      </c>
      <c r="F32" s="219"/>
      <c r="G32" s="218" t="s">
        <v>352</v>
      </c>
      <c r="H32" s="219"/>
      <c r="I32" s="131"/>
      <c r="J32" s="132"/>
    </row>
    <row r="33" spans="2:10" ht="18.75" customHeight="1">
      <c r="C33" s="104" t="s">
        <v>262</v>
      </c>
      <c r="D33" s="104" t="s">
        <v>262</v>
      </c>
      <c r="E33" s="208" t="s">
        <v>262</v>
      </c>
      <c r="F33" s="209"/>
      <c r="G33" s="220" t="s">
        <v>262</v>
      </c>
      <c r="H33" s="221"/>
      <c r="I33" s="210"/>
      <c r="J33" s="211"/>
    </row>
    <row r="34" spans="2:10" ht="50.25" customHeight="1">
      <c r="C34" s="105">
        <f>I28</f>
        <v>0</v>
      </c>
      <c r="D34" s="106">
        <v>5000000</v>
      </c>
      <c r="E34" s="214"/>
      <c r="F34" s="215"/>
      <c r="G34" s="283">
        <f>C34-E34</f>
        <v>0</v>
      </c>
      <c r="H34" s="219"/>
      <c r="I34" s="212"/>
      <c r="J34" s="213"/>
    </row>
    <row r="35" spans="2:10" ht="29.25" customHeight="1">
      <c r="B35" s="107" t="s">
        <v>286</v>
      </c>
    </row>
    <row r="36" spans="2:10" ht="18" customHeight="1">
      <c r="B36" s="58" t="s">
        <v>245</v>
      </c>
    </row>
    <row r="37" spans="2:10" ht="24.95" customHeight="1">
      <c r="B37" s="204" t="s">
        <v>287</v>
      </c>
      <c r="C37" s="204"/>
      <c r="D37" s="204"/>
      <c r="E37" s="204" t="s">
        <v>288</v>
      </c>
      <c r="F37" s="204"/>
    </row>
    <row r="38" spans="2:10" ht="24.95" customHeight="1">
      <c r="B38" s="204" t="s">
        <v>289</v>
      </c>
      <c r="C38" s="204"/>
      <c r="D38" s="204"/>
      <c r="E38" s="205">
        <f>E34</f>
        <v>0</v>
      </c>
      <c r="F38" s="205"/>
    </row>
    <row r="39" spans="2:10" ht="24.95" customHeight="1">
      <c r="B39" s="204" t="s">
        <v>290</v>
      </c>
      <c r="C39" s="204"/>
      <c r="D39" s="204"/>
      <c r="E39" s="205"/>
      <c r="F39" s="205"/>
    </row>
    <row r="40" spans="2:10" ht="24.95" customHeight="1">
      <c r="B40" s="204" t="s">
        <v>291</v>
      </c>
      <c r="C40" s="204"/>
      <c r="D40" s="204"/>
      <c r="E40" s="206"/>
      <c r="F40" s="207"/>
    </row>
    <row r="41" spans="2:10" ht="24.95" customHeight="1">
      <c r="B41" s="204" t="s">
        <v>278</v>
      </c>
      <c r="C41" s="204"/>
      <c r="D41" s="204"/>
      <c r="E41" s="205">
        <f>SUM(E38:F40)</f>
        <v>0</v>
      </c>
      <c r="F41" s="205"/>
    </row>
    <row r="42" spans="2:10">
      <c r="B42" s="58" t="s">
        <v>292</v>
      </c>
    </row>
  </sheetData>
  <mergeCells count="47">
    <mergeCell ref="G1:J1"/>
    <mergeCell ref="B2:J2"/>
    <mergeCell ref="B5:C8"/>
    <mergeCell ref="E5:F5"/>
    <mergeCell ref="E6:F6"/>
    <mergeCell ref="I6:J6"/>
    <mergeCell ref="E7:F7"/>
    <mergeCell ref="I7:J7"/>
    <mergeCell ref="E8:F8"/>
    <mergeCell ref="B28:C28"/>
    <mergeCell ref="E28:F28"/>
    <mergeCell ref="I28:J28"/>
    <mergeCell ref="B29:J29"/>
    <mergeCell ref="B9:B20"/>
    <mergeCell ref="G9:G26"/>
    <mergeCell ref="E10:F24"/>
    <mergeCell ref="H10:H24"/>
    <mergeCell ref="I10:J24"/>
    <mergeCell ref="B21:C22"/>
    <mergeCell ref="B23:C24"/>
    <mergeCell ref="B25:C26"/>
    <mergeCell ref="E26:F26"/>
    <mergeCell ref="I26:J26"/>
    <mergeCell ref="I31:J31"/>
    <mergeCell ref="E32:F32"/>
    <mergeCell ref="G32:H32"/>
    <mergeCell ref="E27:F27"/>
    <mergeCell ref="I27:J27"/>
    <mergeCell ref="B37:D37"/>
    <mergeCell ref="E37:F37"/>
    <mergeCell ref="E30:F30"/>
    <mergeCell ref="G30:H30"/>
    <mergeCell ref="E31:F31"/>
    <mergeCell ref="G31:H31"/>
    <mergeCell ref="E33:F33"/>
    <mergeCell ref="G33:H33"/>
    <mergeCell ref="I33:J34"/>
    <mergeCell ref="E34:F34"/>
    <mergeCell ref="G34:H34"/>
    <mergeCell ref="B41:D41"/>
    <mergeCell ref="E41:F41"/>
    <mergeCell ref="B38:D38"/>
    <mergeCell ref="E38:F38"/>
    <mergeCell ref="B39:D39"/>
    <mergeCell ref="E39:F39"/>
    <mergeCell ref="B40:D40"/>
    <mergeCell ref="E40:F40"/>
  </mergeCells>
  <phoneticPr fontId="1"/>
  <conditionalFormatting sqref="D10 D12 D14 D16 D18 D20 D22 D24 D26">
    <cfRule type="containsBlanks" dxfId="48" priority="4">
      <formula>LEN(TRIM(D10))=0</formula>
    </cfRule>
  </conditionalFormatting>
  <conditionalFormatting sqref="G1:J1">
    <cfRule type="containsBlanks" dxfId="47" priority="3">
      <formula>LEN(TRIM(G1))=0</formula>
    </cfRule>
  </conditionalFormatting>
  <conditionalFormatting sqref="E38:E40">
    <cfRule type="containsBlanks" dxfId="46" priority="2">
      <formula>LEN(TRIM(E38))=0</formula>
    </cfRule>
  </conditionalFormatting>
  <conditionalFormatting sqref="E34:F34">
    <cfRule type="containsBlanks" dxfId="45" priority="1">
      <formula>LEN(TRIM(E34))=0</formula>
    </cfRule>
  </conditionalFormatting>
  <dataValidations count="1">
    <dataValidation imeMode="disabled" allowBlank="1" showInputMessage="1" showErrorMessage="1" sqref="D10 D12 D14 D16 D18 D20 D22 D24 D26 E39:E40 E34:F34" xr:uid="{1650B8D0-A69C-4DCC-A917-5B0BDFADF923}"/>
  </dataValidations>
  <pageMargins left="0.7" right="0.7" top="0.75" bottom="0.75" header="0.3" footer="0.3"/>
  <pageSetup paperSize="9" scale="57" orientation="portrait" verticalDpi="0" copies="0" r:id="rId1"/>
  <colBreaks count="1" manualBreakCount="1">
    <brk id="11"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A5F6-2BC4-4B3D-88B2-70DF60FC5F53}">
  <dimension ref="B1:M42"/>
  <sheetViews>
    <sheetView zoomScaleNormal="100" workbookViewId="0">
      <selection activeCell="E10" sqref="E10:F24"/>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353</v>
      </c>
      <c r="C1" s="59"/>
      <c r="F1" s="60" t="s">
        <v>243</v>
      </c>
      <c r="G1" s="253"/>
      <c r="H1" s="253"/>
      <c r="I1" s="253"/>
      <c r="J1" s="253"/>
    </row>
    <row r="2" spans="2:10" ht="27" customHeight="1">
      <c r="B2" s="254" t="s">
        <v>354</v>
      </c>
      <c r="C2" s="254"/>
      <c r="D2" s="254"/>
      <c r="E2" s="254"/>
      <c r="F2" s="254"/>
      <c r="G2" s="254"/>
      <c r="H2" s="254"/>
      <c r="I2" s="254"/>
      <c r="J2" s="254"/>
    </row>
    <row r="3" spans="2:10" ht="9" customHeight="1"/>
    <row r="4" spans="2:10" ht="18" customHeight="1">
      <c r="B4" s="58" t="s">
        <v>245</v>
      </c>
    </row>
    <row r="5" spans="2:10" ht="18.75" customHeight="1">
      <c r="B5" s="210" t="s">
        <v>246</v>
      </c>
      <c r="C5" s="211"/>
      <c r="D5" s="61" t="s">
        <v>247</v>
      </c>
      <c r="E5" s="255"/>
      <c r="F5" s="256"/>
      <c r="G5" s="62"/>
      <c r="H5" s="63"/>
      <c r="I5" s="64"/>
      <c r="J5" s="65"/>
    </row>
    <row r="6" spans="2:10" ht="18" customHeight="1">
      <c r="B6" s="216"/>
      <c r="C6" s="217"/>
      <c r="D6" s="66" t="s">
        <v>248</v>
      </c>
      <c r="E6" s="257" t="s">
        <v>249</v>
      </c>
      <c r="F6" s="258"/>
      <c r="G6" s="67" t="s">
        <v>250</v>
      </c>
      <c r="H6" s="68" t="s">
        <v>251</v>
      </c>
      <c r="I6" s="259" t="s">
        <v>252</v>
      </c>
      <c r="J6" s="260"/>
    </row>
    <row r="7" spans="2:10" ht="18" customHeight="1">
      <c r="B7" s="216"/>
      <c r="C7" s="217"/>
      <c r="D7" s="66" t="s">
        <v>253</v>
      </c>
      <c r="E7" s="257"/>
      <c r="F7" s="258"/>
      <c r="G7" s="67"/>
      <c r="H7" s="68" t="s">
        <v>254</v>
      </c>
      <c r="I7" s="259" t="s">
        <v>255</v>
      </c>
      <c r="J7" s="260"/>
    </row>
    <row r="8" spans="2:10">
      <c r="B8" s="212"/>
      <c r="C8" s="213"/>
      <c r="D8" s="69" t="s">
        <v>256</v>
      </c>
      <c r="E8" s="261" t="s">
        <v>257</v>
      </c>
      <c r="F8" s="262"/>
      <c r="G8" s="70" t="s">
        <v>258</v>
      </c>
      <c r="H8" s="71" t="s">
        <v>259</v>
      </c>
      <c r="I8" s="72"/>
      <c r="J8" s="73" t="s">
        <v>260</v>
      </c>
    </row>
    <row r="9" spans="2:10" ht="18.75" customHeight="1">
      <c r="B9" s="229" t="s">
        <v>261</v>
      </c>
      <c r="C9" s="74"/>
      <c r="D9" s="75" t="s">
        <v>262</v>
      </c>
      <c r="E9" s="76"/>
      <c r="F9" s="77" t="s">
        <v>262</v>
      </c>
      <c r="G9" s="232" t="s">
        <v>263</v>
      </c>
      <c r="H9" s="78" t="s">
        <v>262</v>
      </c>
      <c r="I9" s="79"/>
      <c r="J9" s="80" t="s">
        <v>262</v>
      </c>
    </row>
    <row r="10" spans="2:10" ht="60" customHeight="1">
      <c r="B10" s="230"/>
      <c r="C10" s="81" t="s">
        <v>264</v>
      </c>
      <c r="D10" s="82"/>
      <c r="E10" s="235">
        <f>SUM(D10:D24)</f>
        <v>0</v>
      </c>
      <c r="F10" s="236"/>
      <c r="G10" s="233"/>
      <c r="H10" s="240">
        <f>ROUNDDOWN((E10*4/5)/1000,0)*1000</f>
        <v>0</v>
      </c>
      <c r="I10" s="242">
        <f>H10</f>
        <v>0</v>
      </c>
      <c r="J10" s="243"/>
    </row>
    <row r="11" spans="2:10" ht="18.75" customHeight="1">
      <c r="B11" s="230"/>
      <c r="C11" s="74"/>
      <c r="D11" s="75" t="s">
        <v>262</v>
      </c>
      <c r="E11" s="237"/>
      <c r="F11" s="236"/>
      <c r="G11" s="233"/>
      <c r="H11" s="240"/>
      <c r="I11" s="242"/>
      <c r="J11" s="243"/>
    </row>
    <row r="12" spans="2:10" ht="60" customHeight="1">
      <c r="B12" s="230"/>
      <c r="C12" s="81" t="s">
        <v>265</v>
      </c>
      <c r="D12" s="83"/>
      <c r="E12" s="237"/>
      <c r="F12" s="236"/>
      <c r="G12" s="233"/>
      <c r="H12" s="240"/>
      <c r="I12" s="242"/>
      <c r="J12" s="243"/>
    </row>
    <row r="13" spans="2:10" ht="18.75" customHeight="1">
      <c r="B13" s="230"/>
      <c r="C13" s="84"/>
      <c r="D13" s="85" t="s">
        <v>262</v>
      </c>
      <c r="E13" s="237"/>
      <c r="F13" s="236"/>
      <c r="G13" s="233"/>
      <c r="H13" s="240"/>
      <c r="I13" s="242"/>
      <c r="J13" s="243"/>
    </row>
    <row r="14" spans="2:10" ht="60" customHeight="1">
      <c r="B14" s="230"/>
      <c r="C14" s="81" t="s">
        <v>266</v>
      </c>
      <c r="D14" s="82"/>
      <c r="E14" s="237"/>
      <c r="F14" s="236"/>
      <c r="G14" s="233"/>
      <c r="H14" s="240"/>
      <c r="I14" s="242"/>
      <c r="J14" s="243"/>
    </row>
    <row r="15" spans="2:10" ht="18.75" customHeight="1">
      <c r="B15" s="230"/>
      <c r="C15" s="84"/>
      <c r="D15" s="85" t="s">
        <v>262</v>
      </c>
      <c r="E15" s="237"/>
      <c r="F15" s="236"/>
      <c r="G15" s="233"/>
      <c r="H15" s="240"/>
      <c r="I15" s="242"/>
      <c r="J15" s="243"/>
    </row>
    <row r="16" spans="2:10" ht="60" customHeight="1">
      <c r="B16" s="230"/>
      <c r="C16" s="81" t="s">
        <v>267</v>
      </c>
      <c r="D16" s="82"/>
      <c r="E16" s="237"/>
      <c r="F16" s="236"/>
      <c r="G16" s="233"/>
      <c r="H16" s="240"/>
      <c r="I16" s="242"/>
      <c r="J16" s="243"/>
    </row>
    <row r="17" spans="2:13" ht="18.75" customHeight="1">
      <c r="B17" s="230"/>
      <c r="C17" s="74"/>
      <c r="D17" s="75" t="s">
        <v>262</v>
      </c>
      <c r="E17" s="237"/>
      <c r="F17" s="236"/>
      <c r="G17" s="233"/>
      <c r="H17" s="240"/>
      <c r="I17" s="242"/>
      <c r="J17" s="243"/>
    </row>
    <row r="18" spans="2:13" ht="73.5" customHeight="1">
      <c r="B18" s="230"/>
      <c r="C18" s="81" t="s">
        <v>268</v>
      </c>
      <c r="D18" s="86"/>
      <c r="E18" s="237"/>
      <c r="F18" s="236"/>
      <c r="G18" s="233"/>
      <c r="H18" s="240"/>
      <c r="I18" s="242"/>
      <c r="J18" s="243"/>
      <c r="K18" s="87"/>
    </row>
    <row r="19" spans="2:13" ht="18.75" customHeight="1">
      <c r="B19" s="230"/>
      <c r="C19" s="84"/>
      <c r="D19" s="85" t="s">
        <v>262</v>
      </c>
      <c r="E19" s="237"/>
      <c r="F19" s="236"/>
      <c r="G19" s="233"/>
      <c r="H19" s="240"/>
      <c r="I19" s="242"/>
      <c r="J19" s="243"/>
    </row>
    <row r="20" spans="2:13" ht="60" customHeight="1">
      <c r="B20" s="231"/>
      <c r="C20" s="81" t="s">
        <v>269</v>
      </c>
      <c r="D20" s="82"/>
      <c r="E20" s="237"/>
      <c r="F20" s="236"/>
      <c r="G20" s="233"/>
      <c r="H20" s="240"/>
      <c r="I20" s="242"/>
      <c r="J20" s="243"/>
    </row>
    <row r="21" spans="2:13" ht="18.75" customHeight="1">
      <c r="B21" s="244" t="s">
        <v>270</v>
      </c>
      <c r="C21" s="245"/>
      <c r="D21" s="85" t="s">
        <v>262</v>
      </c>
      <c r="E21" s="237"/>
      <c r="F21" s="236"/>
      <c r="G21" s="233"/>
      <c r="H21" s="240"/>
      <c r="I21" s="242"/>
      <c r="J21" s="243"/>
    </row>
    <row r="22" spans="2:13" ht="53.25" customHeight="1">
      <c r="B22" s="246"/>
      <c r="C22" s="247"/>
      <c r="D22" s="82"/>
      <c r="E22" s="237"/>
      <c r="F22" s="236"/>
      <c r="G22" s="233"/>
      <c r="H22" s="240"/>
      <c r="I22" s="242"/>
      <c r="J22" s="243"/>
    </row>
    <row r="23" spans="2:13" ht="18.75" customHeight="1">
      <c r="B23" s="248" t="s">
        <v>271</v>
      </c>
      <c r="C23" s="249"/>
      <c r="D23" s="85" t="s">
        <v>262</v>
      </c>
      <c r="E23" s="237"/>
      <c r="F23" s="236"/>
      <c r="G23" s="233"/>
      <c r="H23" s="240"/>
      <c r="I23" s="242"/>
      <c r="J23" s="243"/>
    </row>
    <row r="24" spans="2:13" ht="60" customHeight="1">
      <c r="B24" s="250"/>
      <c r="C24" s="251"/>
      <c r="D24" s="82"/>
      <c r="E24" s="238"/>
      <c r="F24" s="239"/>
      <c r="G24" s="233"/>
      <c r="H24" s="241"/>
      <c r="I24" s="218"/>
      <c r="J24" s="219"/>
      <c r="M24" s="88" t="s">
        <v>272</v>
      </c>
    </row>
    <row r="25" spans="2:13" ht="18.75" customHeight="1">
      <c r="B25" s="244" t="s">
        <v>273</v>
      </c>
      <c r="C25" s="249"/>
      <c r="D25" s="85" t="s">
        <v>262</v>
      </c>
      <c r="E25" s="89"/>
      <c r="F25" s="90" t="s">
        <v>262</v>
      </c>
      <c r="G25" s="233"/>
      <c r="H25" s="91" t="s">
        <v>262</v>
      </c>
      <c r="I25" s="92"/>
      <c r="J25" s="93" t="s">
        <v>262</v>
      </c>
      <c r="M25" s="88" t="s">
        <v>274</v>
      </c>
    </row>
    <row r="26" spans="2:13" ht="60" customHeight="1">
      <c r="B26" s="250"/>
      <c r="C26" s="251"/>
      <c r="D26" s="82"/>
      <c r="E26" s="252">
        <f>D26</f>
        <v>0</v>
      </c>
      <c r="F26" s="239"/>
      <c r="G26" s="234"/>
      <c r="H26" s="94">
        <f>ROUNDDOWN((E26*4/5)/1000,0)*1000</f>
        <v>0</v>
      </c>
      <c r="I26" s="218">
        <f>IF(H26&lt;480000,H26,480000)</f>
        <v>0</v>
      </c>
      <c r="J26" s="219"/>
      <c r="M26" s="88" t="s">
        <v>275</v>
      </c>
    </row>
    <row r="27" spans="2:13" ht="18" customHeight="1">
      <c r="B27" s="95"/>
      <c r="C27" s="96"/>
      <c r="D27" s="85" t="s">
        <v>262</v>
      </c>
      <c r="E27" s="208" t="s">
        <v>262</v>
      </c>
      <c r="F27" s="209"/>
      <c r="G27" s="77" t="s">
        <v>276</v>
      </c>
      <c r="H27" s="79" t="s">
        <v>262</v>
      </c>
      <c r="I27" s="220" t="s">
        <v>262</v>
      </c>
      <c r="J27" s="221"/>
      <c r="M27" s="88" t="s">
        <v>277</v>
      </c>
    </row>
    <row r="28" spans="2:13" ht="36.75" customHeight="1">
      <c r="B28" s="222" t="s">
        <v>278</v>
      </c>
      <c r="C28" s="223"/>
      <c r="D28" s="97"/>
      <c r="E28" s="224"/>
      <c r="F28" s="225"/>
      <c r="G28" s="98"/>
      <c r="H28" s="99"/>
      <c r="I28" s="226">
        <f>I10+I26</f>
        <v>0</v>
      </c>
      <c r="J28" s="227"/>
    </row>
    <row r="29" spans="2:13" ht="24.75" customHeight="1">
      <c r="B29" s="284"/>
      <c r="C29" s="284"/>
      <c r="D29" s="284"/>
      <c r="E29" s="284"/>
      <c r="F29" s="284"/>
      <c r="G29" s="284"/>
      <c r="H29" s="284"/>
      <c r="I29" s="284"/>
      <c r="J29" s="284"/>
    </row>
    <row r="30" spans="2:13" ht="18.75" customHeight="1">
      <c r="C30" s="100"/>
      <c r="D30" s="101"/>
      <c r="E30" s="210"/>
      <c r="F30" s="211"/>
      <c r="G30" s="210"/>
      <c r="H30" s="211"/>
      <c r="I30" s="101"/>
      <c r="J30" s="130"/>
    </row>
    <row r="31" spans="2:13" ht="18" customHeight="1">
      <c r="C31" s="102" t="s">
        <v>279</v>
      </c>
      <c r="D31" s="102" t="s">
        <v>280</v>
      </c>
      <c r="E31" s="216" t="s">
        <v>281</v>
      </c>
      <c r="F31" s="217"/>
      <c r="G31" s="216" t="s">
        <v>355</v>
      </c>
      <c r="H31" s="217"/>
      <c r="I31" s="102" t="s">
        <v>356</v>
      </c>
      <c r="J31" s="133" t="s">
        <v>282</v>
      </c>
    </row>
    <row r="32" spans="2:13">
      <c r="C32" s="103" t="s">
        <v>283</v>
      </c>
      <c r="D32" s="103" t="s">
        <v>284</v>
      </c>
      <c r="E32" s="218" t="s">
        <v>285</v>
      </c>
      <c r="F32" s="219"/>
      <c r="G32" s="218" t="s">
        <v>357</v>
      </c>
      <c r="H32" s="219"/>
      <c r="I32" s="103" t="s">
        <v>358</v>
      </c>
      <c r="J32" s="132"/>
    </row>
    <row r="33" spans="2:10" ht="18.75" customHeight="1">
      <c r="C33" s="104" t="s">
        <v>262</v>
      </c>
      <c r="D33" s="104" t="s">
        <v>262</v>
      </c>
      <c r="E33" s="208" t="s">
        <v>262</v>
      </c>
      <c r="F33" s="209"/>
      <c r="G33" s="220" t="s">
        <v>262</v>
      </c>
      <c r="H33" s="221"/>
      <c r="I33" s="78" t="s">
        <v>262</v>
      </c>
      <c r="J33" s="130"/>
    </row>
    <row r="34" spans="2:10" ht="50.25" customHeight="1">
      <c r="C34" s="105">
        <f>I28</f>
        <v>0</v>
      </c>
      <c r="D34" s="106">
        <v>5000000</v>
      </c>
      <c r="E34" s="214">
        <f>C34</f>
        <v>0</v>
      </c>
      <c r="F34" s="215"/>
      <c r="G34" s="283"/>
      <c r="H34" s="219"/>
      <c r="I34" s="134">
        <f>E34-G34</f>
        <v>0</v>
      </c>
      <c r="J34" s="132"/>
    </row>
    <row r="35" spans="2:10" ht="29.25" customHeight="1">
      <c r="B35" s="107" t="s">
        <v>359</v>
      </c>
    </row>
    <row r="36" spans="2:10" ht="18" customHeight="1">
      <c r="B36" s="58" t="s">
        <v>245</v>
      </c>
    </row>
    <row r="37" spans="2:10" ht="24.95" customHeight="1">
      <c r="B37" s="204" t="s">
        <v>287</v>
      </c>
      <c r="C37" s="204"/>
      <c r="D37" s="204"/>
      <c r="E37" s="204" t="s">
        <v>288</v>
      </c>
      <c r="F37" s="204"/>
      <c r="G37" s="204" t="s">
        <v>360</v>
      </c>
      <c r="H37" s="204"/>
      <c r="I37" s="204" t="s">
        <v>361</v>
      </c>
      <c r="J37" s="204"/>
    </row>
    <row r="38" spans="2:10" ht="24.95" customHeight="1">
      <c r="B38" s="204" t="s">
        <v>289</v>
      </c>
      <c r="C38" s="204"/>
      <c r="D38" s="204"/>
      <c r="E38" s="205"/>
      <c r="F38" s="205"/>
      <c r="G38" s="205">
        <f>E34</f>
        <v>0</v>
      </c>
      <c r="H38" s="205"/>
      <c r="I38" s="205">
        <f>E38-G38</f>
        <v>0</v>
      </c>
      <c r="J38" s="205"/>
    </row>
    <row r="39" spans="2:10" ht="24.95" customHeight="1">
      <c r="B39" s="204" t="s">
        <v>290</v>
      </c>
      <c r="C39" s="204"/>
      <c r="D39" s="204"/>
      <c r="E39" s="205"/>
      <c r="F39" s="205"/>
      <c r="G39" s="205"/>
      <c r="H39" s="205"/>
      <c r="I39" s="205">
        <f t="shared" ref="I39:I41" si="0">E39-G39</f>
        <v>0</v>
      </c>
      <c r="J39" s="205"/>
    </row>
    <row r="40" spans="2:10" ht="24.95" customHeight="1">
      <c r="B40" s="204" t="s">
        <v>291</v>
      </c>
      <c r="C40" s="204"/>
      <c r="D40" s="204"/>
      <c r="E40" s="206"/>
      <c r="F40" s="207"/>
      <c r="G40" s="206"/>
      <c r="H40" s="207"/>
      <c r="I40" s="205">
        <f t="shared" si="0"/>
        <v>0</v>
      </c>
      <c r="J40" s="205"/>
    </row>
    <row r="41" spans="2:10" ht="24.95" customHeight="1">
      <c r="B41" s="204" t="s">
        <v>278</v>
      </c>
      <c r="C41" s="204"/>
      <c r="D41" s="204"/>
      <c r="E41" s="205">
        <f>SUM(E38:F40)</f>
        <v>0</v>
      </c>
      <c r="F41" s="205"/>
      <c r="G41" s="205">
        <f t="shared" ref="G41" si="1">SUM(G38:H40)</f>
        <v>0</v>
      </c>
      <c r="H41" s="205"/>
      <c r="I41" s="205">
        <f t="shared" si="0"/>
        <v>0</v>
      </c>
      <c r="J41" s="205"/>
    </row>
    <row r="42" spans="2:10">
      <c r="B42" s="58" t="s">
        <v>292</v>
      </c>
    </row>
  </sheetData>
  <mergeCells count="55">
    <mergeCell ref="G1:J1"/>
    <mergeCell ref="B2:J2"/>
    <mergeCell ref="B5:C8"/>
    <mergeCell ref="E5:F5"/>
    <mergeCell ref="E6:F6"/>
    <mergeCell ref="I6:J6"/>
    <mergeCell ref="E7:F7"/>
    <mergeCell ref="I7:J7"/>
    <mergeCell ref="E8:F8"/>
    <mergeCell ref="B29:J29"/>
    <mergeCell ref="B9:B20"/>
    <mergeCell ref="G9:G26"/>
    <mergeCell ref="E10:F24"/>
    <mergeCell ref="H10:H24"/>
    <mergeCell ref="I10:J24"/>
    <mergeCell ref="B21:C22"/>
    <mergeCell ref="B23:C24"/>
    <mergeCell ref="B25:C26"/>
    <mergeCell ref="E26:F26"/>
    <mergeCell ref="I26:J26"/>
    <mergeCell ref="E27:F27"/>
    <mergeCell ref="I27:J27"/>
    <mergeCell ref="B28:C28"/>
    <mergeCell ref="E28:F28"/>
    <mergeCell ref="I28:J28"/>
    <mergeCell ref="E30:F30"/>
    <mergeCell ref="G30:H30"/>
    <mergeCell ref="E31:F31"/>
    <mergeCell ref="G31:H31"/>
    <mergeCell ref="E32:F32"/>
    <mergeCell ref="G32:H32"/>
    <mergeCell ref="B39:D39"/>
    <mergeCell ref="E39:F39"/>
    <mergeCell ref="G39:H39"/>
    <mergeCell ref="I39:J39"/>
    <mergeCell ref="E33:F33"/>
    <mergeCell ref="G33:H33"/>
    <mergeCell ref="E34:F34"/>
    <mergeCell ref="G34:H34"/>
    <mergeCell ref="B37:D37"/>
    <mergeCell ref="E37:F37"/>
    <mergeCell ref="G37:H37"/>
    <mergeCell ref="I37:J37"/>
    <mergeCell ref="B38:D38"/>
    <mergeCell ref="E38:F38"/>
    <mergeCell ref="G38:H38"/>
    <mergeCell ref="I38:J38"/>
    <mergeCell ref="B40:D40"/>
    <mergeCell ref="E40:F40"/>
    <mergeCell ref="G40:H40"/>
    <mergeCell ref="I40:J40"/>
    <mergeCell ref="B41:D41"/>
    <mergeCell ref="E41:F41"/>
    <mergeCell ref="G41:H41"/>
    <mergeCell ref="I41:J41"/>
  </mergeCells>
  <phoneticPr fontId="1"/>
  <conditionalFormatting sqref="D10 D12 D14 D16 D18 D20 D22 D24 D26">
    <cfRule type="containsBlanks" dxfId="44" priority="5">
      <formula>LEN(TRIM(D10))=0</formula>
    </cfRule>
  </conditionalFormatting>
  <conditionalFormatting sqref="G1:J1">
    <cfRule type="containsBlanks" dxfId="43" priority="4">
      <formula>LEN(TRIM(G1))=0</formula>
    </cfRule>
  </conditionalFormatting>
  <conditionalFormatting sqref="E34:F34">
    <cfRule type="containsBlanks" dxfId="42" priority="3">
      <formula>LEN(TRIM(E34))=0</formula>
    </cfRule>
  </conditionalFormatting>
  <conditionalFormatting sqref="G34:H34">
    <cfRule type="containsBlanks" dxfId="41" priority="2">
      <formula>LEN(TRIM(G34))=0</formula>
    </cfRule>
  </conditionalFormatting>
  <conditionalFormatting sqref="E38:E40 G38:G40 I38:I41">
    <cfRule type="containsBlanks" dxfId="40" priority="1">
      <formula>LEN(TRIM(E38))=0</formula>
    </cfRule>
  </conditionalFormatting>
  <dataValidations count="1">
    <dataValidation imeMode="disabled" allowBlank="1" showInputMessage="1" showErrorMessage="1" sqref="D10 D12 D14 D16 D18 D20 D22 D24 D26 E39:E40 G39:G40" xr:uid="{2D66FB47-06A8-43F2-95FC-93C2BD75C982}"/>
  </dataValidations>
  <pageMargins left="0.7" right="0.7" top="0.75" bottom="0.75" header="0.3" footer="0.3"/>
  <pageSetup paperSize="9" scale="57" orientation="portrait" verticalDpi="0" copies="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dimension ref="B1:M40"/>
  <sheetViews>
    <sheetView zoomScaleNormal="100" workbookViewId="0">
      <selection activeCell="N9" sqref="N9"/>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362</v>
      </c>
      <c r="C1" s="59"/>
      <c r="F1" s="60" t="s">
        <v>243</v>
      </c>
      <c r="G1" s="253"/>
      <c r="H1" s="253"/>
      <c r="I1" s="253"/>
      <c r="J1" s="253"/>
    </row>
    <row r="2" spans="2:10" ht="27" customHeight="1">
      <c r="B2" s="254" t="s">
        <v>363</v>
      </c>
      <c r="C2" s="254"/>
      <c r="D2" s="254"/>
      <c r="E2" s="254"/>
      <c r="F2" s="254"/>
      <c r="G2" s="254"/>
      <c r="H2" s="254"/>
      <c r="I2" s="254"/>
      <c r="J2" s="254"/>
    </row>
    <row r="3" spans="2:10" ht="18" customHeight="1">
      <c r="B3" s="135" t="s">
        <v>364</v>
      </c>
    </row>
    <row r="4" spans="2:10" ht="18" customHeight="1">
      <c r="B4" s="58" t="s">
        <v>245</v>
      </c>
    </row>
    <row r="5" spans="2:10" ht="18.75" customHeight="1">
      <c r="B5" s="210" t="s">
        <v>246</v>
      </c>
      <c r="C5" s="211"/>
      <c r="D5" s="61" t="s">
        <v>247</v>
      </c>
      <c r="E5" s="62"/>
      <c r="F5" s="62"/>
      <c r="G5" s="62" t="s">
        <v>365</v>
      </c>
      <c r="H5" s="136" t="s">
        <v>247</v>
      </c>
      <c r="I5" s="137"/>
      <c r="J5" s="138"/>
    </row>
    <row r="6" spans="2:10" ht="18" customHeight="1">
      <c r="B6" s="216"/>
      <c r="C6" s="217"/>
      <c r="D6" s="66" t="s">
        <v>248</v>
      </c>
      <c r="E6" s="67" t="s">
        <v>250</v>
      </c>
      <c r="F6" s="67" t="s">
        <v>366</v>
      </c>
      <c r="G6" s="67" t="s">
        <v>367</v>
      </c>
      <c r="H6" s="139" t="s">
        <v>368</v>
      </c>
      <c r="I6" s="68" t="s">
        <v>322</v>
      </c>
      <c r="J6" s="102" t="s">
        <v>369</v>
      </c>
    </row>
    <row r="7" spans="2:10" ht="18" customHeight="1">
      <c r="B7" s="216"/>
      <c r="C7" s="217"/>
      <c r="D7" s="66" t="s">
        <v>253</v>
      </c>
      <c r="E7" s="67"/>
      <c r="F7" s="67" t="s">
        <v>370</v>
      </c>
      <c r="G7" s="67" t="s">
        <v>371</v>
      </c>
      <c r="H7" s="139" t="s">
        <v>372</v>
      </c>
      <c r="I7" s="68"/>
      <c r="J7" s="102"/>
    </row>
    <row r="8" spans="2:10">
      <c r="B8" s="212"/>
      <c r="C8" s="213"/>
      <c r="D8" s="69" t="s">
        <v>256</v>
      </c>
      <c r="E8" s="70" t="s">
        <v>257</v>
      </c>
      <c r="F8" s="70" t="s">
        <v>258</v>
      </c>
      <c r="G8" s="70" t="s">
        <v>259</v>
      </c>
      <c r="H8" s="140" t="s">
        <v>260</v>
      </c>
      <c r="I8" s="71" t="s">
        <v>283</v>
      </c>
      <c r="J8" s="91" t="s">
        <v>373</v>
      </c>
    </row>
    <row r="9" spans="2:10" ht="18.75" customHeight="1">
      <c r="B9" s="229" t="s">
        <v>261</v>
      </c>
      <c r="C9" s="74"/>
      <c r="D9" s="75" t="s">
        <v>262</v>
      </c>
      <c r="E9" s="232" t="s">
        <v>263</v>
      </c>
      <c r="F9" s="90" t="s">
        <v>262</v>
      </c>
      <c r="G9" s="90" t="s">
        <v>262</v>
      </c>
      <c r="H9" s="92" t="s">
        <v>262</v>
      </c>
      <c r="I9" s="141" t="s">
        <v>374</v>
      </c>
      <c r="J9" s="78" t="s">
        <v>262</v>
      </c>
    </row>
    <row r="10" spans="2:10" ht="60" customHeight="1">
      <c r="B10" s="230"/>
      <c r="C10" s="81" t="s">
        <v>375</v>
      </c>
      <c r="D10" s="82"/>
      <c r="E10" s="233"/>
      <c r="F10" s="106">
        <f>ROUNDDOWN((D10*4/5)/1000,0)*1000</f>
        <v>0</v>
      </c>
      <c r="G10" s="106">
        <v>1000000</v>
      </c>
      <c r="H10" s="142">
        <f>IF(F10&lt;G10,F10,G10)</f>
        <v>0</v>
      </c>
      <c r="I10" s="143"/>
      <c r="J10" s="144">
        <f>H10*I10</f>
        <v>0</v>
      </c>
    </row>
    <row r="11" spans="2:10" ht="18.75" customHeight="1">
      <c r="B11" s="230"/>
      <c r="C11" s="74"/>
      <c r="D11" s="75" t="s">
        <v>262</v>
      </c>
      <c r="E11" s="233"/>
      <c r="F11" s="90" t="s">
        <v>262</v>
      </c>
      <c r="G11" s="90" t="s">
        <v>276</v>
      </c>
      <c r="H11" s="92" t="s">
        <v>262</v>
      </c>
      <c r="I11" s="91" t="s">
        <v>374</v>
      </c>
      <c r="J11" s="78" t="s">
        <v>262</v>
      </c>
    </row>
    <row r="12" spans="2:10" ht="60" customHeight="1">
      <c r="B12" s="230"/>
      <c r="C12" s="81" t="s">
        <v>376</v>
      </c>
      <c r="D12" s="83"/>
      <c r="E12" s="233"/>
      <c r="F12" s="106">
        <f>ROUNDDOWN((D12*4/5)/1000,0)*1000</f>
        <v>0</v>
      </c>
      <c r="G12" s="145">
        <v>300000</v>
      </c>
      <c r="H12" s="142">
        <f>IF(F12&lt;G12,F12,G12)</f>
        <v>0</v>
      </c>
      <c r="I12" s="146"/>
      <c r="J12" s="144">
        <f>H12*I12</f>
        <v>0</v>
      </c>
    </row>
    <row r="13" spans="2:10" ht="18.75" customHeight="1">
      <c r="B13" s="230"/>
      <c r="C13" s="84"/>
      <c r="D13" s="85" t="s">
        <v>262</v>
      </c>
      <c r="E13" s="233"/>
      <c r="F13" s="77" t="s">
        <v>262</v>
      </c>
      <c r="G13" s="77" t="s">
        <v>276</v>
      </c>
      <c r="H13" s="79" t="s">
        <v>262</v>
      </c>
      <c r="I13" s="78" t="s">
        <v>374</v>
      </c>
      <c r="J13" s="78" t="s">
        <v>262</v>
      </c>
    </row>
    <row r="14" spans="2:10" ht="60" customHeight="1">
      <c r="B14" s="230"/>
      <c r="C14" s="81" t="s">
        <v>377</v>
      </c>
      <c r="D14" s="82"/>
      <c r="E14" s="233"/>
      <c r="F14" s="106">
        <f>ROUNDDOWN((D14*4/5)/1000,0)*1000</f>
        <v>0</v>
      </c>
      <c r="G14" s="106">
        <v>300000</v>
      </c>
      <c r="H14" s="142">
        <f>IF(F14&lt;G14,F14,G14)</f>
        <v>0</v>
      </c>
      <c r="I14" s="147"/>
      <c r="J14" s="144">
        <f>H14*I14</f>
        <v>0</v>
      </c>
    </row>
    <row r="15" spans="2:10" ht="18.75" customHeight="1">
      <c r="B15" s="230"/>
      <c r="C15" s="84"/>
      <c r="D15" s="85" t="s">
        <v>262</v>
      </c>
      <c r="E15" s="233"/>
      <c r="F15" s="77" t="s">
        <v>262</v>
      </c>
      <c r="G15" s="77" t="s">
        <v>276</v>
      </c>
      <c r="H15" s="79" t="s">
        <v>262</v>
      </c>
      <c r="I15" s="91" t="s">
        <v>374</v>
      </c>
      <c r="J15" s="78" t="s">
        <v>262</v>
      </c>
    </row>
    <row r="16" spans="2:10" ht="60" customHeight="1">
      <c r="B16" s="230"/>
      <c r="C16" s="81" t="s">
        <v>378</v>
      </c>
      <c r="D16" s="82"/>
      <c r="E16" s="233"/>
      <c r="F16" s="106">
        <f>ROUNDDOWN((D16*4/5)/1000,0)*1000</f>
        <v>0</v>
      </c>
      <c r="G16" s="106">
        <v>300000</v>
      </c>
      <c r="H16" s="142">
        <f>IF(F16&lt;G16,F16,G16)</f>
        <v>0</v>
      </c>
      <c r="I16" s="147"/>
      <c r="J16" s="144">
        <f>H16*I16</f>
        <v>0</v>
      </c>
    </row>
    <row r="17" spans="2:13" ht="18.75" customHeight="1">
      <c r="B17" s="230"/>
      <c r="C17" s="74"/>
      <c r="D17" s="75" t="s">
        <v>262</v>
      </c>
      <c r="E17" s="233"/>
      <c r="F17" s="90" t="s">
        <v>262</v>
      </c>
      <c r="G17" s="90" t="s">
        <v>276</v>
      </c>
      <c r="H17" s="92" t="s">
        <v>262</v>
      </c>
      <c r="I17" s="91" t="s">
        <v>374</v>
      </c>
      <c r="J17" s="78" t="s">
        <v>262</v>
      </c>
    </row>
    <row r="18" spans="2:13" ht="73.5" customHeight="1">
      <c r="B18" s="230"/>
      <c r="C18" s="81" t="s">
        <v>379</v>
      </c>
      <c r="D18" s="86"/>
      <c r="E18" s="233"/>
      <c r="F18" s="106">
        <f>ROUNDDOWN((D18*4/5)/1000,0)*1000</f>
        <v>0</v>
      </c>
      <c r="G18" s="106">
        <v>1000000</v>
      </c>
      <c r="H18" s="142">
        <f>IF(F18&lt;G18,F18,G18)</f>
        <v>0</v>
      </c>
      <c r="I18" s="148"/>
      <c r="J18" s="144">
        <f>H18*I18</f>
        <v>0</v>
      </c>
      <c r="K18" s="87"/>
    </row>
    <row r="19" spans="2:13" ht="18.75" customHeight="1">
      <c r="B19" s="230"/>
      <c r="C19" s="84"/>
      <c r="D19" s="85" t="s">
        <v>262</v>
      </c>
      <c r="E19" s="233"/>
      <c r="F19" s="77" t="s">
        <v>262</v>
      </c>
      <c r="G19" s="77" t="s">
        <v>276</v>
      </c>
      <c r="H19" s="79" t="s">
        <v>262</v>
      </c>
      <c r="I19" s="91" t="s">
        <v>380</v>
      </c>
      <c r="J19" s="78" t="s">
        <v>262</v>
      </c>
    </row>
    <row r="20" spans="2:13" ht="60" customHeight="1">
      <c r="B20" s="231"/>
      <c r="C20" s="81" t="s">
        <v>381</v>
      </c>
      <c r="D20" s="82"/>
      <c r="E20" s="233"/>
      <c r="F20" s="106">
        <f>ROUNDDOWN((D20*4/5)/1000,0)*1000</f>
        <v>0</v>
      </c>
      <c r="G20" s="106">
        <v>300000</v>
      </c>
      <c r="H20" s="142">
        <f>IF(F20&lt;G20,F20,G20)</f>
        <v>0</v>
      </c>
      <c r="I20" s="147"/>
      <c r="J20" s="144">
        <f>H20*I20</f>
        <v>0</v>
      </c>
    </row>
    <row r="21" spans="2:13" ht="18.75" customHeight="1">
      <c r="B21" s="210" t="s">
        <v>271</v>
      </c>
      <c r="C21" s="101" t="s">
        <v>382</v>
      </c>
      <c r="D21" s="85" t="s">
        <v>262</v>
      </c>
      <c r="E21" s="233"/>
      <c r="F21" s="77" t="s">
        <v>262</v>
      </c>
      <c r="G21" s="77" t="s">
        <v>276</v>
      </c>
      <c r="H21" s="79" t="s">
        <v>262</v>
      </c>
      <c r="I21" s="91" t="s">
        <v>380</v>
      </c>
      <c r="J21" s="78" t="s">
        <v>262</v>
      </c>
    </row>
    <row r="22" spans="2:13" ht="60" customHeight="1">
      <c r="B22" s="212"/>
      <c r="C22" s="94"/>
      <c r="D22" s="82"/>
      <c r="E22" s="233"/>
      <c r="F22" s="106">
        <f>ROUNDDOWN((D22*4/5)/1000,0)*1000</f>
        <v>0</v>
      </c>
      <c r="G22" s="106" cm="1">
        <f t="array" ref="G22">_xlfn.IFS(C22=M22,1000000,C22=M23,1600000,C22=M24,2000000,C22=M25,2600000,C22=M26,0)</f>
        <v>0</v>
      </c>
      <c r="H22" s="142">
        <f>IF(F22&lt;G22,F22,G22)</f>
        <v>0</v>
      </c>
      <c r="I22" s="147"/>
      <c r="J22" s="144">
        <f>H22*I22</f>
        <v>0</v>
      </c>
      <c r="M22" s="88" t="s">
        <v>272</v>
      </c>
    </row>
    <row r="23" spans="2:13" ht="18.75" customHeight="1">
      <c r="B23" s="244" t="s">
        <v>273</v>
      </c>
      <c r="C23" s="249"/>
      <c r="D23" s="85" t="s">
        <v>262</v>
      </c>
      <c r="E23" s="233"/>
      <c r="F23" s="77" t="s">
        <v>262</v>
      </c>
      <c r="G23" s="77" t="s">
        <v>276</v>
      </c>
      <c r="H23" s="79" t="s">
        <v>262</v>
      </c>
      <c r="I23" s="91" t="s">
        <v>380</v>
      </c>
      <c r="J23" s="78" t="s">
        <v>262</v>
      </c>
      <c r="M23" s="88" t="s">
        <v>274</v>
      </c>
    </row>
    <row r="24" spans="2:13" ht="60" customHeight="1">
      <c r="B24" s="250"/>
      <c r="C24" s="251"/>
      <c r="D24" s="82"/>
      <c r="E24" s="234"/>
      <c r="F24" s="106">
        <f>ROUNDDOWN((D24*4/5)/1000,0)*1000</f>
        <v>0</v>
      </c>
      <c r="G24" s="106">
        <v>480000</v>
      </c>
      <c r="H24" s="142">
        <f>IF(F24&lt;G24,F24,G24)</f>
        <v>0</v>
      </c>
      <c r="I24" s="147"/>
      <c r="J24" s="144">
        <f>H24*I24</f>
        <v>0</v>
      </c>
      <c r="M24" s="88" t="s">
        <v>275</v>
      </c>
    </row>
    <row r="25" spans="2:13" ht="18" customHeight="1">
      <c r="B25" s="95"/>
      <c r="C25" s="96"/>
      <c r="D25" s="85" t="s">
        <v>262</v>
      </c>
      <c r="E25" s="77"/>
      <c r="F25" s="77" t="s">
        <v>262</v>
      </c>
      <c r="G25" s="77" t="s">
        <v>276</v>
      </c>
      <c r="H25" s="79" t="s">
        <v>262</v>
      </c>
      <c r="I25" s="78" t="s">
        <v>374</v>
      </c>
      <c r="J25" s="78" t="s">
        <v>262</v>
      </c>
      <c r="M25" s="88" t="s">
        <v>277</v>
      </c>
    </row>
    <row r="26" spans="2:13" ht="36.75" customHeight="1">
      <c r="B26" s="222" t="s">
        <v>278</v>
      </c>
      <c r="C26" s="223"/>
      <c r="D26" s="97"/>
      <c r="E26" s="97"/>
      <c r="F26" s="97"/>
      <c r="G26" s="98"/>
      <c r="H26" s="99"/>
      <c r="I26" s="149">
        <f>I10+I12+I14+I16+I18</f>
        <v>0</v>
      </c>
      <c r="J26" s="149">
        <f>SUM(J10:J24)</f>
        <v>0</v>
      </c>
    </row>
    <row r="27" spans="2:13" ht="24.75" customHeight="1">
      <c r="B27" s="228" t="s">
        <v>383</v>
      </c>
      <c r="C27" s="228"/>
      <c r="D27" s="228"/>
      <c r="E27" s="228"/>
      <c r="F27" s="228"/>
      <c r="G27" s="228"/>
      <c r="H27" s="228"/>
      <c r="I27" s="228"/>
      <c r="J27" s="228"/>
    </row>
    <row r="28" spans="2:13" ht="18.75" customHeight="1">
      <c r="C28" s="100"/>
      <c r="D28" s="101"/>
      <c r="E28" s="210"/>
      <c r="F28" s="211"/>
      <c r="G28" s="210"/>
      <c r="H28" s="211"/>
    </row>
    <row r="29" spans="2:13" ht="18" customHeight="1">
      <c r="C29" s="102" t="s">
        <v>279</v>
      </c>
      <c r="D29" s="102" t="s">
        <v>280</v>
      </c>
      <c r="E29" s="216" t="s">
        <v>281</v>
      </c>
      <c r="F29" s="217"/>
      <c r="G29" s="216" t="s">
        <v>282</v>
      </c>
      <c r="H29" s="217"/>
    </row>
    <row r="30" spans="2:13">
      <c r="C30" s="103" t="s">
        <v>285</v>
      </c>
      <c r="D30" s="103" t="s">
        <v>357</v>
      </c>
      <c r="E30" s="218" t="s">
        <v>384</v>
      </c>
      <c r="F30" s="219"/>
      <c r="G30" s="212"/>
      <c r="H30" s="213"/>
    </row>
    <row r="31" spans="2:13" ht="18.75" customHeight="1">
      <c r="C31" s="104" t="s">
        <v>262</v>
      </c>
      <c r="D31" s="104" t="s">
        <v>262</v>
      </c>
      <c r="E31" s="208" t="s">
        <v>262</v>
      </c>
      <c r="F31" s="209"/>
      <c r="G31" s="210"/>
      <c r="H31" s="211"/>
    </row>
    <row r="32" spans="2:13" ht="50.25" customHeight="1">
      <c r="C32" s="105">
        <f>J26</f>
        <v>0</v>
      </c>
      <c r="D32" s="106">
        <v>5000000</v>
      </c>
      <c r="E32" s="214">
        <f>IF(C32&lt;D32,C32,D32)</f>
        <v>0</v>
      </c>
      <c r="F32" s="215"/>
      <c r="G32" s="212"/>
      <c r="H32" s="213"/>
    </row>
    <row r="33" spans="2:6" ht="29.25" customHeight="1">
      <c r="B33" s="107" t="s">
        <v>286</v>
      </c>
    </row>
    <row r="34" spans="2:6" ht="18" customHeight="1">
      <c r="B34" s="58" t="s">
        <v>245</v>
      </c>
    </row>
    <row r="35" spans="2:6" ht="24.95" customHeight="1">
      <c r="B35" s="204" t="s">
        <v>287</v>
      </c>
      <c r="C35" s="204"/>
      <c r="D35" s="204"/>
      <c r="E35" s="204" t="s">
        <v>288</v>
      </c>
      <c r="F35" s="204"/>
    </row>
    <row r="36" spans="2:6" ht="24.95" customHeight="1">
      <c r="B36" s="204" t="s">
        <v>289</v>
      </c>
      <c r="C36" s="204"/>
      <c r="D36" s="204"/>
      <c r="E36" s="205">
        <f>E32</f>
        <v>0</v>
      </c>
      <c r="F36" s="205"/>
    </row>
    <row r="37" spans="2:6" ht="24.95" customHeight="1">
      <c r="B37" s="204" t="s">
        <v>290</v>
      </c>
      <c r="C37" s="204"/>
      <c r="D37" s="204"/>
      <c r="E37" s="205"/>
      <c r="F37" s="205"/>
    </row>
    <row r="38" spans="2:6" ht="24.95" customHeight="1">
      <c r="B38" s="204" t="s">
        <v>291</v>
      </c>
      <c r="C38" s="204"/>
      <c r="D38" s="204"/>
      <c r="E38" s="206"/>
      <c r="F38" s="207"/>
    </row>
    <row r="39" spans="2:6" ht="24.95" customHeight="1">
      <c r="B39" s="204" t="s">
        <v>278</v>
      </c>
      <c r="C39" s="204"/>
      <c r="D39" s="204"/>
      <c r="E39" s="205">
        <f>SUM(E36:F38)</f>
        <v>0</v>
      </c>
      <c r="F39" s="205"/>
    </row>
    <row r="40" spans="2:6">
      <c r="B40" s="58" t="s">
        <v>292</v>
      </c>
    </row>
  </sheetData>
  <mergeCells count="28">
    <mergeCell ref="G1:J1"/>
    <mergeCell ref="B2:J2"/>
    <mergeCell ref="B5:C8"/>
    <mergeCell ref="B9:B20"/>
    <mergeCell ref="E9:E24"/>
    <mergeCell ref="B21:B22"/>
    <mergeCell ref="B23:C24"/>
    <mergeCell ref="B35:D35"/>
    <mergeCell ref="E35:F35"/>
    <mergeCell ref="B26:C26"/>
    <mergeCell ref="B27:J27"/>
    <mergeCell ref="E28:F28"/>
    <mergeCell ref="G28:H28"/>
    <mergeCell ref="E29:F29"/>
    <mergeCell ref="G29:H29"/>
    <mergeCell ref="E30:F30"/>
    <mergeCell ref="G30:H30"/>
    <mergeCell ref="E31:F31"/>
    <mergeCell ref="G31:H32"/>
    <mergeCell ref="E32:F32"/>
    <mergeCell ref="B39:D39"/>
    <mergeCell ref="E39:F39"/>
    <mergeCell ref="B36:D36"/>
    <mergeCell ref="E36:F36"/>
    <mergeCell ref="B37:D37"/>
    <mergeCell ref="E37:F37"/>
    <mergeCell ref="B38:D38"/>
    <mergeCell ref="E38:F38"/>
  </mergeCells>
  <phoneticPr fontId="1"/>
  <conditionalFormatting sqref="D10 D12 D14 D16 D18 D20 D22 D24 I10 I12 I14 I16 I18 I20 I22 I24">
    <cfRule type="containsBlanks" dxfId="39" priority="3">
      <formula>LEN(TRIM(D10))=0</formula>
    </cfRule>
  </conditionalFormatting>
  <conditionalFormatting sqref="G1:J1">
    <cfRule type="containsBlanks" dxfId="38" priority="2">
      <formula>LEN(TRIM(G1))=0</formula>
    </cfRule>
  </conditionalFormatting>
  <conditionalFormatting sqref="E36:E38">
    <cfRule type="containsBlanks" dxfId="37" priority="1">
      <formula>LEN(TRIM(E36))=0</formula>
    </cfRule>
  </conditionalFormatting>
  <dataValidations count="2">
    <dataValidation imeMode="disabled" allowBlank="1" showInputMessage="1" showErrorMessage="1" sqref="D10 D12 D14 D16 D18 D20 D22 D24 I24 I22 I20 I16 I18 I14 I12 I10 E37:E38" xr:uid="{B1FD50D5-9A7C-47F4-8D98-06BDD8A21074}"/>
    <dataValidation type="list" allowBlank="1" showInputMessage="1" showErrorMessage="1" sqref="C22" xr:uid="{AD61EBF2-0A0C-4B8C-84ED-44C46941554C}">
      <formula1>$M$22:$M$26</formula1>
    </dataValidation>
  </dataValidations>
  <pageMargins left="0.7" right="0.7" top="0.75" bottom="0.75" header="0.3" footer="0.3"/>
  <pageSetup paperSize="9" scale="57" orientation="portrait" verticalDpi="0" copies="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B0E5-B709-4E30-9D8A-9E3F2DE4C234}">
  <dimension ref="B1:M43"/>
  <sheetViews>
    <sheetView zoomScaleNormal="100" workbookViewId="0">
      <selection activeCell="E10" sqref="E10:F24"/>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385</v>
      </c>
      <c r="C1" s="59"/>
      <c r="F1" s="60" t="s">
        <v>243</v>
      </c>
      <c r="G1" s="253"/>
      <c r="H1" s="253"/>
      <c r="I1" s="253"/>
      <c r="J1" s="253"/>
    </row>
    <row r="2" spans="2:10" ht="27" customHeight="1">
      <c r="B2" s="254" t="s">
        <v>386</v>
      </c>
      <c r="C2" s="254"/>
      <c r="D2" s="254"/>
      <c r="E2" s="254"/>
      <c r="F2" s="254"/>
      <c r="G2" s="254"/>
      <c r="H2" s="254"/>
      <c r="I2" s="254"/>
      <c r="J2" s="254"/>
    </row>
    <row r="3" spans="2:10" ht="18" customHeight="1">
      <c r="B3" s="135" t="s">
        <v>364</v>
      </c>
    </row>
    <row r="4" spans="2:10" ht="18" customHeight="1">
      <c r="B4" s="58" t="s">
        <v>245</v>
      </c>
    </row>
    <row r="5" spans="2:10" ht="18.75" customHeight="1">
      <c r="B5" s="210" t="s">
        <v>246</v>
      </c>
      <c r="C5" s="211"/>
      <c r="D5" s="61" t="s">
        <v>247</v>
      </c>
      <c r="E5" s="62"/>
      <c r="F5" s="62"/>
      <c r="G5" s="62" t="s">
        <v>365</v>
      </c>
      <c r="H5" s="136" t="s">
        <v>247</v>
      </c>
      <c r="I5" s="137"/>
      <c r="J5" s="138"/>
    </row>
    <row r="6" spans="2:10" ht="18" customHeight="1">
      <c r="B6" s="216"/>
      <c r="C6" s="217"/>
      <c r="D6" s="66" t="s">
        <v>248</v>
      </c>
      <c r="E6" s="67" t="s">
        <v>250</v>
      </c>
      <c r="F6" s="67" t="s">
        <v>366</v>
      </c>
      <c r="G6" s="67" t="s">
        <v>367</v>
      </c>
      <c r="H6" s="139" t="s">
        <v>368</v>
      </c>
      <c r="I6" s="68" t="s">
        <v>322</v>
      </c>
      <c r="J6" s="102" t="s">
        <v>369</v>
      </c>
    </row>
    <row r="7" spans="2:10" ht="18" customHeight="1">
      <c r="B7" s="216"/>
      <c r="C7" s="217"/>
      <c r="D7" s="66" t="s">
        <v>253</v>
      </c>
      <c r="E7" s="67"/>
      <c r="F7" s="67" t="s">
        <v>370</v>
      </c>
      <c r="G7" s="67" t="s">
        <v>371</v>
      </c>
      <c r="H7" s="139" t="s">
        <v>372</v>
      </c>
      <c r="I7" s="68"/>
      <c r="J7" s="102"/>
    </row>
    <row r="8" spans="2:10">
      <c r="B8" s="212"/>
      <c r="C8" s="213"/>
      <c r="D8" s="69" t="s">
        <v>256</v>
      </c>
      <c r="E8" s="70" t="s">
        <v>257</v>
      </c>
      <c r="F8" s="70" t="s">
        <v>258</v>
      </c>
      <c r="G8" s="70" t="s">
        <v>259</v>
      </c>
      <c r="H8" s="140" t="s">
        <v>260</v>
      </c>
      <c r="I8" s="71" t="s">
        <v>283</v>
      </c>
      <c r="J8" s="91" t="s">
        <v>373</v>
      </c>
    </row>
    <row r="9" spans="2:10" ht="18.75" customHeight="1">
      <c r="B9" s="229" t="s">
        <v>261</v>
      </c>
      <c r="C9" s="74"/>
      <c r="D9" s="75" t="s">
        <v>262</v>
      </c>
      <c r="E9" s="232" t="s">
        <v>263</v>
      </c>
      <c r="F9" s="90" t="s">
        <v>262</v>
      </c>
      <c r="G9" s="90" t="s">
        <v>262</v>
      </c>
      <c r="H9" s="92" t="s">
        <v>262</v>
      </c>
      <c r="I9" s="141" t="s">
        <v>374</v>
      </c>
      <c r="J9" s="78" t="s">
        <v>262</v>
      </c>
    </row>
    <row r="10" spans="2:10" ht="60" customHeight="1">
      <c r="B10" s="230"/>
      <c r="C10" s="81" t="s">
        <v>375</v>
      </c>
      <c r="D10" s="82"/>
      <c r="E10" s="233"/>
      <c r="F10" s="106">
        <f>ROUNDDOWN((D10*4/5)/1000,0)*1000</f>
        <v>0</v>
      </c>
      <c r="G10" s="106">
        <v>1000000</v>
      </c>
      <c r="H10" s="142">
        <f>IF(F10&lt;G10,F10,G10)</f>
        <v>0</v>
      </c>
      <c r="I10" s="143"/>
      <c r="J10" s="144">
        <f>H10*I10</f>
        <v>0</v>
      </c>
    </row>
    <row r="11" spans="2:10" ht="18.75" customHeight="1">
      <c r="B11" s="230"/>
      <c r="C11" s="74"/>
      <c r="D11" s="75" t="s">
        <v>262</v>
      </c>
      <c r="E11" s="233"/>
      <c r="F11" s="90" t="s">
        <v>262</v>
      </c>
      <c r="G11" s="90" t="s">
        <v>276</v>
      </c>
      <c r="H11" s="92" t="s">
        <v>262</v>
      </c>
      <c r="I11" s="91" t="s">
        <v>374</v>
      </c>
      <c r="J11" s="78" t="s">
        <v>262</v>
      </c>
    </row>
    <row r="12" spans="2:10" ht="60" customHeight="1">
      <c r="B12" s="230"/>
      <c r="C12" s="81" t="s">
        <v>376</v>
      </c>
      <c r="D12" s="83"/>
      <c r="E12" s="233"/>
      <c r="F12" s="106">
        <f>ROUNDDOWN((D12*4/5)/1000,0)*1000</f>
        <v>0</v>
      </c>
      <c r="G12" s="145">
        <v>300000</v>
      </c>
      <c r="H12" s="142">
        <f>IF(F12&lt;G12,F12,G12)</f>
        <v>0</v>
      </c>
      <c r="I12" s="146"/>
      <c r="J12" s="144">
        <f>H12*I12</f>
        <v>0</v>
      </c>
    </row>
    <row r="13" spans="2:10" ht="18.75" customHeight="1">
      <c r="B13" s="230"/>
      <c r="C13" s="84"/>
      <c r="D13" s="85" t="s">
        <v>262</v>
      </c>
      <c r="E13" s="233"/>
      <c r="F13" s="77" t="s">
        <v>262</v>
      </c>
      <c r="G13" s="77" t="s">
        <v>276</v>
      </c>
      <c r="H13" s="79" t="s">
        <v>262</v>
      </c>
      <c r="I13" s="78" t="s">
        <v>374</v>
      </c>
      <c r="J13" s="78" t="s">
        <v>262</v>
      </c>
    </row>
    <row r="14" spans="2:10" ht="60" customHeight="1">
      <c r="B14" s="230"/>
      <c r="C14" s="81" t="s">
        <v>377</v>
      </c>
      <c r="D14" s="82"/>
      <c r="E14" s="233"/>
      <c r="F14" s="106">
        <f>ROUNDDOWN((D14*4/5)/1000,0)*1000</f>
        <v>0</v>
      </c>
      <c r="G14" s="106">
        <v>300000</v>
      </c>
      <c r="H14" s="142">
        <f>IF(F14&lt;G14,F14,G14)</f>
        <v>0</v>
      </c>
      <c r="I14" s="147"/>
      <c r="J14" s="144">
        <f>H14*I14</f>
        <v>0</v>
      </c>
    </row>
    <row r="15" spans="2:10" ht="18.75" customHeight="1">
      <c r="B15" s="230"/>
      <c r="C15" s="84"/>
      <c r="D15" s="85" t="s">
        <v>262</v>
      </c>
      <c r="E15" s="233"/>
      <c r="F15" s="77" t="s">
        <v>262</v>
      </c>
      <c r="G15" s="77" t="s">
        <v>276</v>
      </c>
      <c r="H15" s="79" t="s">
        <v>262</v>
      </c>
      <c r="I15" s="91" t="s">
        <v>374</v>
      </c>
      <c r="J15" s="78" t="s">
        <v>262</v>
      </c>
    </row>
    <row r="16" spans="2:10" ht="60" customHeight="1">
      <c r="B16" s="230"/>
      <c r="C16" s="81" t="s">
        <v>378</v>
      </c>
      <c r="D16" s="82"/>
      <c r="E16" s="233"/>
      <c r="F16" s="106">
        <f>ROUNDDOWN((D16*4/5)/1000,0)*1000</f>
        <v>0</v>
      </c>
      <c r="G16" s="106">
        <v>300000</v>
      </c>
      <c r="H16" s="142">
        <f>IF(F16&lt;G16,F16,G16)</f>
        <v>0</v>
      </c>
      <c r="I16" s="147"/>
      <c r="J16" s="144">
        <f>H16*I16</f>
        <v>0</v>
      </c>
    </row>
    <row r="17" spans="2:13" ht="18.75" customHeight="1">
      <c r="B17" s="230"/>
      <c r="C17" s="74"/>
      <c r="D17" s="75" t="s">
        <v>262</v>
      </c>
      <c r="E17" s="233"/>
      <c r="F17" s="90" t="s">
        <v>262</v>
      </c>
      <c r="G17" s="90" t="s">
        <v>276</v>
      </c>
      <c r="H17" s="92" t="s">
        <v>262</v>
      </c>
      <c r="I17" s="91" t="s">
        <v>374</v>
      </c>
      <c r="J17" s="78" t="s">
        <v>262</v>
      </c>
    </row>
    <row r="18" spans="2:13" ht="73.5" customHeight="1">
      <c r="B18" s="230"/>
      <c r="C18" s="81" t="s">
        <v>379</v>
      </c>
      <c r="D18" s="86"/>
      <c r="E18" s="233"/>
      <c r="F18" s="106">
        <f>ROUNDDOWN((D18*4/5)/1000,0)*1000</f>
        <v>0</v>
      </c>
      <c r="G18" s="106">
        <v>1000000</v>
      </c>
      <c r="H18" s="142">
        <f>IF(F18&lt;G18,F18,G18)</f>
        <v>0</v>
      </c>
      <c r="I18" s="148"/>
      <c r="J18" s="144">
        <f>H18*I18</f>
        <v>0</v>
      </c>
      <c r="K18" s="87"/>
    </row>
    <row r="19" spans="2:13" ht="18.75" customHeight="1">
      <c r="B19" s="230"/>
      <c r="C19" s="84"/>
      <c r="D19" s="85" t="s">
        <v>262</v>
      </c>
      <c r="E19" s="233"/>
      <c r="F19" s="77" t="s">
        <v>262</v>
      </c>
      <c r="G19" s="77" t="s">
        <v>276</v>
      </c>
      <c r="H19" s="79" t="s">
        <v>262</v>
      </c>
      <c r="I19" s="91" t="s">
        <v>380</v>
      </c>
      <c r="J19" s="78" t="s">
        <v>262</v>
      </c>
    </row>
    <row r="20" spans="2:13" ht="60" customHeight="1">
      <c r="B20" s="231"/>
      <c r="C20" s="81" t="s">
        <v>381</v>
      </c>
      <c r="D20" s="82"/>
      <c r="E20" s="233"/>
      <c r="F20" s="106">
        <f>ROUNDDOWN((D20*4/5)/1000,0)*1000</f>
        <v>0</v>
      </c>
      <c r="G20" s="106">
        <v>300000</v>
      </c>
      <c r="H20" s="142">
        <f>IF(F20&lt;G20,F20,G20)</f>
        <v>0</v>
      </c>
      <c r="I20" s="147"/>
      <c r="J20" s="144">
        <f>H20*I20</f>
        <v>0</v>
      </c>
    </row>
    <row r="21" spans="2:13" ht="18.75" customHeight="1">
      <c r="B21" s="244" t="s">
        <v>387</v>
      </c>
      <c r="C21" s="245"/>
      <c r="D21" s="85" t="s">
        <v>262</v>
      </c>
      <c r="E21" s="233"/>
      <c r="F21" s="77" t="s">
        <v>262</v>
      </c>
      <c r="G21" s="77" t="s">
        <v>276</v>
      </c>
      <c r="H21" s="79" t="s">
        <v>262</v>
      </c>
      <c r="I21" s="91" t="s">
        <v>380</v>
      </c>
      <c r="J21" s="78" t="s">
        <v>262</v>
      </c>
    </row>
    <row r="22" spans="2:13" ht="53.25" customHeight="1">
      <c r="B22" s="246"/>
      <c r="C22" s="247"/>
      <c r="D22" s="82"/>
      <c r="E22" s="233"/>
      <c r="F22" s="106">
        <f>ROUNDDOWN((D22*4/5)/1000,0)*1000</f>
        <v>0</v>
      </c>
      <c r="G22" s="106">
        <v>5000000</v>
      </c>
      <c r="H22" s="142">
        <f>IF(F22&lt;G22,F22,G22)</f>
        <v>0</v>
      </c>
      <c r="I22" s="147"/>
      <c r="J22" s="144">
        <f>H22*I22</f>
        <v>0</v>
      </c>
    </row>
    <row r="23" spans="2:13" ht="18.75" customHeight="1">
      <c r="B23" s="210" t="s">
        <v>271</v>
      </c>
      <c r="C23" s="101" t="s">
        <v>382</v>
      </c>
      <c r="D23" s="85" t="s">
        <v>262</v>
      </c>
      <c r="E23" s="233"/>
      <c r="F23" s="77" t="s">
        <v>262</v>
      </c>
      <c r="G23" s="77" t="s">
        <v>276</v>
      </c>
      <c r="H23" s="79" t="s">
        <v>262</v>
      </c>
      <c r="I23" s="91" t="s">
        <v>380</v>
      </c>
      <c r="J23" s="78" t="s">
        <v>262</v>
      </c>
    </row>
    <row r="24" spans="2:13" ht="60" customHeight="1">
      <c r="B24" s="212"/>
      <c r="C24" s="94"/>
      <c r="D24" s="82"/>
      <c r="E24" s="233"/>
      <c r="F24" s="106">
        <f>ROUNDDOWN((D24*4/5)/1000,0)*1000</f>
        <v>0</v>
      </c>
      <c r="G24" s="106" cm="1">
        <f t="array" ref="G24">_xlfn.IFS(C24=M24,1000000,C24=M25,1600000,C24=M26,2000000,C24=M27,2600000,C24=M28,0)</f>
        <v>0</v>
      </c>
      <c r="H24" s="142">
        <f>IF(F24&lt;G24,F24,G24)</f>
        <v>0</v>
      </c>
      <c r="I24" s="147"/>
      <c r="J24" s="144">
        <f>H24*I24</f>
        <v>0</v>
      </c>
      <c r="M24" s="88" t="s">
        <v>272</v>
      </c>
    </row>
    <row r="25" spans="2:13" ht="18.75" customHeight="1">
      <c r="B25" s="244" t="s">
        <v>388</v>
      </c>
      <c r="C25" s="249"/>
      <c r="D25" s="85" t="s">
        <v>262</v>
      </c>
      <c r="E25" s="233"/>
      <c r="F25" s="77" t="s">
        <v>262</v>
      </c>
      <c r="G25" s="77" t="s">
        <v>276</v>
      </c>
      <c r="H25" s="79" t="s">
        <v>262</v>
      </c>
      <c r="I25" s="91" t="s">
        <v>380</v>
      </c>
      <c r="J25" s="78" t="s">
        <v>262</v>
      </c>
      <c r="M25" s="88" t="s">
        <v>274</v>
      </c>
    </row>
    <row r="26" spans="2:13" ht="60" customHeight="1">
      <c r="B26" s="250"/>
      <c r="C26" s="251"/>
      <c r="D26" s="82"/>
      <c r="E26" s="234"/>
      <c r="F26" s="106">
        <f>ROUNDDOWN((D26*4/5)/1000,0)*1000</f>
        <v>0</v>
      </c>
      <c r="G26" s="106">
        <v>300000</v>
      </c>
      <c r="H26" s="142">
        <f>IF(F26&lt;G26,F26,G26)</f>
        <v>0</v>
      </c>
      <c r="I26" s="147"/>
      <c r="J26" s="144">
        <f>H26*I26</f>
        <v>0</v>
      </c>
      <c r="M26" s="88" t="s">
        <v>275</v>
      </c>
    </row>
    <row r="27" spans="2:13" ht="18" customHeight="1">
      <c r="B27" s="95"/>
      <c r="C27" s="96"/>
      <c r="D27" s="85" t="s">
        <v>262</v>
      </c>
      <c r="E27" s="77"/>
      <c r="F27" s="77" t="s">
        <v>262</v>
      </c>
      <c r="G27" s="77" t="s">
        <v>276</v>
      </c>
      <c r="H27" s="79" t="s">
        <v>262</v>
      </c>
      <c r="I27" s="78" t="s">
        <v>374</v>
      </c>
      <c r="J27" s="78" t="s">
        <v>262</v>
      </c>
      <c r="M27" s="88" t="s">
        <v>277</v>
      </c>
    </row>
    <row r="28" spans="2:13" ht="36.75" customHeight="1">
      <c r="B28" s="222" t="s">
        <v>278</v>
      </c>
      <c r="C28" s="223"/>
      <c r="D28" s="97"/>
      <c r="E28" s="97"/>
      <c r="F28" s="97"/>
      <c r="G28" s="98"/>
      <c r="H28" s="99"/>
      <c r="I28" s="149">
        <f>I10+I12+I14+I16+I18</f>
        <v>0</v>
      </c>
      <c r="J28" s="149">
        <f>SUM(J10:J26)</f>
        <v>0</v>
      </c>
    </row>
    <row r="29" spans="2:13" ht="24.75" customHeight="1">
      <c r="B29" s="228" t="s">
        <v>383</v>
      </c>
      <c r="C29" s="228"/>
      <c r="D29" s="228"/>
      <c r="E29" s="228"/>
      <c r="F29" s="228"/>
      <c r="G29" s="228"/>
      <c r="H29" s="228"/>
      <c r="I29" s="228"/>
      <c r="J29" s="228"/>
    </row>
    <row r="31" spans="2:13" ht="18.75" customHeight="1">
      <c r="C31" s="100"/>
      <c r="D31" s="101"/>
      <c r="E31" s="210"/>
      <c r="F31" s="211"/>
      <c r="G31" s="210"/>
      <c r="H31" s="211"/>
      <c r="I31" s="95"/>
      <c r="J31" s="130"/>
    </row>
    <row r="32" spans="2:13" ht="18" customHeight="1">
      <c r="C32" s="102" t="s">
        <v>279</v>
      </c>
      <c r="D32" s="102" t="s">
        <v>280</v>
      </c>
      <c r="E32" s="216" t="s">
        <v>350</v>
      </c>
      <c r="F32" s="217"/>
      <c r="G32" s="216" t="s">
        <v>351</v>
      </c>
      <c r="H32" s="217"/>
      <c r="I32" s="216" t="s">
        <v>282</v>
      </c>
      <c r="J32" s="217"/>
    </row>
    <row r="33" spans="2:10">
      <c r="C33" s="103" t="s">
        <v>285</v>
      </c>
      <c r="D33" s="103" t="s">
        <v>357</v>
      </c>
      <c r="E33" s="218" t="s">
        <v>384</v>
      </c>
      <c r="F33" s="219"/>
      <c r="G33" s="218" t="s">
        <v>389</v>
      </c>
      <c r="H33" s="219"/>
      <c r="I33" s="131"/>
      <c r="J33" s="132"/>
    </row>
    <row r="34" spans="2:10" ht="18.75" customHeight="1">
      <c r="C34" s="104" t="s">
        <v>262</v>
      </c>
      <c r="D34" s="104" t="s">
        <v>262</v>
      </c>
      <c r="E34" s="208" t="s">
        <v>262</v>
      </c>
      <c r="F34" s="209"/>
      <c r="G34" s="220" t="s">
        <v>262</v>
      </c>
      <c r="H34" s="221"/>
      <c r="I34" s="210"/>
      <c r="J34" s="211"/>
    </row>
    <row r="35" spans="2:10" ht="50.25" customHeight="1">
      <c r="C35" s="105">
        <f>J28</f>
        <v>0</v>
      </c>
      <c r="D35" s="106">
        <v>5000000</v>
      </c>
      <c r="E35" s="214"/>
      <c r="F35" s="215"/>
      <c r="G35" s="283">
        <f>C35-E35</f>
        <v>0</v>
      </c>
      <c r="H35" s="219"/>
      <c r="I35" s="212"/>
      <c r="J35" s="213"/>
    </row>
    <row r="36" spans="2:10" ht="29.25" customHeight="1">
      <c r="B36" s="107" t="s">
        <v>286</v>
      </c>
    </row>
    <row r="37" spans="2:10" ht="18" customHeight="1">
      <c r="B37" s="58" t="s">
        <v>245</v>
      </c>
    </row>
    <row r="38" spans="2:10" ht="24.95" customHeight="1">
      <c r="B38" s="204" t="s">
        <v>287</v>
      </c>
      <c r="C38" s="204"/>
      <c r="D38" s="204"/>
      <c r="E38" s="204" t="s">
        <v>288</v>
      </c>
      <c r="F38" s="204"/>
    </row>
    <row r="39" spans="2:10" ht="24.95" customHeight="1">
      <c r="B39" s="204" t="s">
        <v>289</v>
      </c>
      <c r="C39" s="204"/>
      <c r="D39" s="204"/>
      <c r="E39" s="205">
        <f>E35+G35</f>
        <v>0</v>
      </c>
      <c r="F39" s="205"/>
    </row>
    <row r="40" spans="2:10" ht="24.95" customHeight="1">
      <c r="B40" s="204" t="s">
        <v>290</v>
      </c>
      <c r="C40" s="204"/>
      <c r="D40" s="204"/>
      <c r="E40" s="205"/>
      <c r="F40" s="205"/>
    </row>
    <row r="41" spans="2:10" ht="24.95" customHeight="1">
      <c r="B41" s="204" t="s">
        <v>291</v>
      </c>
      <c r="C41" s="204"/>
      <c r="D41" s="204"/>
      <c r="E41" s="206"/>
      <c r="F41" s="207"/>
    </row>
    <row r="42" spans="2:10" ht="24.95" customHeight="1">
      <c r="B42" s="204" t="s">
        <v>278</v>
      </c>
      <c r="C42" s="204"/>
      <c r="D42" s="204"/>
      <c r="E42" s="205">
        <f>SUM(E39:F41)</f>
        <v>0</v>
      </c>
      <c r="F42" s="205"/>
    </row>
    <row r="43" spans="2:10">
      <c r="B43" s="58" t="s">
        <v>292</v>
      </c>
    </row>
  </sheetData>
  <mergeCells count="32">
    <mergeCell ref="G1:J1"/>
    <mergeCell ref="B2:J2"/>
    <mergeCell ref="B5:C8"/>
    <mergeCell ref="B9:B20"/>
    <mergeCell ref="E9:E26"/>
    <mergeCell ref="B21:C22"/>
    <mergeCell ref="B23:B24"/>
    <mergeCell ref="B25:C26"/>
    <mergeCell ref="B28:C28"/>
    <mergeCell ref="B29:J29"/>
    <mergeCell ref="E31:F31"/>
    <mergeCell ref="G31:H31"/>
    <mergeCell ref="E32:F32"/>
    <mergeCell ref="G32:H32"/>
    <mergeCell ref="I32:J32"/>
    <mergeCell ref="E33:F33"/>
    <mergeCell ref="G33:H33"/>
    <mergeCell ref="E34:F34"/>
    <mergeCell ref="G34:H34"/>
    <mergeCell ref="I34:J35"/>
    <mergeCell ref="E35:F35"/>
    <mergeCell ref="G35:H35"/>
    <mergeCell ref="B41:D41"/>
    <mergeCell ref="E41:F41"/>
    <mergeCell ref="B42:D42"/>
    <mergeCell ref="E42:F42"/>
    <mergeCell ref="B38:D38"/>
    <mergeCell ref="E38:F38"/>
    <mergeCell ref="B39:D39"/>
    <mergeCell ref="E39:F39"/>
    <mergeCell ref="B40:D40"/>
    <mergeCell ref="E40:F40"/>
  </mergeCells>
  <phoneticPr fontId="1"/>
  <conditionalFormatting sqref="D10 D12 D14 D16 D18 D20 D22 D24 D26 I10 I12 I14 I16 I18 I20 I22 I24 I26">
    <cfRule type="containsBlanks" dxfId="36" priority="4">
      <formula>LEN(TRIM(D10))=0</formula>
    </cfRule>
  </conditionalFormatting>
  <conditionalFormatting sqref="G1:J1">
    <cfRule type="containsBlanks" dxfId="35" priority="3">
      <formula>LEN(TRIM(G1))=0</formula>
    </cfRule>
  </conditionalFormatting>
  <conditionalFormatting sqref="E35:F35">
    <cfRule type="containsBlanks" dxfId="34" priority="2">
      <formula>LEN(TRIM(E35))=0</formula>
    </cfRule>
  </conditionalFormatting>
  <conditionalFormatting sqref="E39:E41">
    <cfRule type="containsBlanks" dxfId="33" priority="1">
      <formula>LEN(TRIM(E39))=0</formula>
    </cfRule>
  </conditionalFormatting>
  <dataValidations count="2">
    <dataValidation type="list" allowBlank="1" showInputMessage="1" showErrorMessage="1" sqref="C24" xr:uid="{CE6C8037-C3FB-4DF4-840F-21E69F1029DB}">
      <formula1>$M$24:$M$28</formula1>
    </dataValidation>
    <dataValidation imeMode="disabled" allowBlank="1" showInputMessage="1" showErrorMessage="1" sqref="D10 D12 D14 D16 D18 D20 D22 D24 D26 I26 I24 I22 I20 I16 I18 I14 I12 I10 E35:F35 E40:E41" xr:uid="{3580BB79-88AB-4504-9B2F-ED86FA85AC96}"/>
  </dataValidations>
  <pageMargins left="0.7" right="0.7" top="0.75" bottom="0.75" header="0.3" footer="0.3"/>
  <pageSetup paperSize="9" scale="57" orientation="portrait"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B06-51EF-433B-919C-1CB43A416EAB}">
  <dimension ref="B1:M43"/>
  <sheetViews>
    <sheetView zoomScaleNormal="100" workbookViewId="0">
      <selection activeCell="E10" sqref="E10:F24"/>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390</v>
      </c>
      <c r="C1" s="59"/>
      <c r="F1" s="60" t="s">
        <v>243</v>
      </c>
      <c r="G1" s="253"/>
      <c r="H1" s="253"/>
      <c r="I1" s="253"/>
      <c r="J1" s="253"/>
    </row>
    <row r="2" spans="2:10" ht="27" customHeight="1">
      <c r="B2" s="254" t="s">
        <v>354</v>
      </c>
      <c r="C2" s="254"/>
      <c r="D2" s="254"/>
      <c r="E2" s="254"/>
      <c r="F2" s="254"/>
      <c r="G2" s="254"/>
      <c r="H2" s="254"/>
      <c r="I2" s="254"/>
      <c r="J2" s="254"/>
    </row>
    <row r="3" spans="2:10" ht="18" customHeight="1">
      <c r="B3" s="135" t="s">
        <v>364</v>
      </c>
    </row>
    <row r="4" spans="2:10" ht="18" customHeight="1">
      <c r="B4" s="58" t="s">
        <v>245</v>
      </c>
    </row>
    <row r="5" spans="2:10" ht="18.75" customHeight="1">
      <c r="B5" s="210" t="s">
        <v>246</v>
      </c>
      <c r="C5" s="211"/>
      <c r="D5" s="61" t="s">
        <v>247</v>
      </c>
      <c r="E5" s="62"/>
      <c r="F5" s="62"/>
      <c r="G5" s="62" t="s">
        <v>365</v>
      </c>
      <c r="H5" s="136" t="s">
        <v>247</v>
      </c>
      <c r="I5" s="137"/>
      <c r="J5" s="138"/>
    </row>
    <row r="6" spans="2:10" ht="18" customHeight="1">
      <c r="B6" s="216"/>
      <c r="C6" s="217"/>
      <c r="D6" s="66" t="s">
        <v>248</v>
      </c>
      <c r="E6" s="67" t="s">
        <v>250</v>
      </c>
      <c r="F6" s="67" t="s">
        <v>366</v>
      </c>
      <c r="G6" s="67" t="s">
        <v>367</v>
      </c>
      <c r="H6" s="139" t="s">
        <v>368</v>
      </c>
      <c r="I6" s="68" t="s">
        <v>322</v>
      </c>
      <c r="J6" s="102" t="s">
        <v>369</v>
      </c>
    </row>
    <row r="7" spans="2:10" ht="18" customHeight="1">
      <c r="B7" s="216"/>
      <c r="C7" s="217"/>
      <c r="D7" s="66" t="s">
        <v>253</v>
      </c>
      <c r="E7" s="67"/>
      <c r="F7" s="67" t="s">
        <v>370</v>
      </c>
      <c r="G7" s="67" t="s">
        <v>371</v>
      </c>
      <c r="H7" s="139" t="s">
        <v>372</v>
      </c>
      <c r="I7" s="68"/>
      <c r="J7" s="102"/>
    </row>
    <row r="8" spans="2:10">
      <c r="B8" s="212"/>
      <c r="C8" s="213"/>
      <c r="D8" s="69" t="s">
        <v>256</v>
      </c>
      <c r="E8" s="70" t="s">
        <v>257</v>
      </c>
      <c r="F8" s="70" t="s">
        <v>258</v>
      </c>
      <c r="G8" s="70" t="s">
        <v>259</v>
      </c>
      <c r="H8" s="140" t="s">
        <v>260</v>
      </c>
      <c r="I8" s="71" t="s">
        <v>283</v>
      </c>
      <c r="J8" s="91" t="s">
        <v>373</v>
      </c>
    </row>
    <row r="9" spans="2:10" ht="18.75" customHeight="1">
      <c r="B9" s="229" t="s">
        <v>261</v>
      </c>
      <c r="C9" s="74"/>
      <c r="D9" s="75" t="s">
        <v>262</v>
      </c>
      <c r="E9" s="232" t="s">
        <v>263</v>
      </c>
      <c r="F9" s="90" t="s">
        <v>262</v>
      </c>
      <c r="G9" s="90" t="s">
        <v>262</v>
      </c>
      <c r="H9" s="92" t="s">
        <v>262</v>
      </c>
      <c r="I9" s="141" t="s">
        <v>374</v>
      </c>
      <c r="J9" s="78" t="s">
        <v>262</v>
      </c>
    </row>
    <row r="10" spans="2:10" ht="60" customHeight="1">
      <c r="B10" s="230"/>
      <c r="C10" s="81" t="s">
        <v>375</v>
      </c>
      <c r="D10" s="82"/>
      <c r="E10" s="233"/>
      <c r="F10" s="106">
        <f>ROUNDDOWN((D10*4/5)/1000,0)*1000</f>
        <v>0</v>
      </c>
      <c r="G10" s="106">
        <v>1000000</v>
      </c>
      <c r="H10" s="142">
        <f>IF(F10&lt;G10,F10,G10)</f>
        <v>0</v>
      </c>
      <c r="I10" s="143"/>
      <c r="J10" s="144">
        <f>H10*I10</f>
        <v>0</v>
      </c>
    </row>
    <row r="11" spans="2:10" ht="18.75" customHeight="1">
      <c r="B11" s="230"/>
      <c r="C11" s="74"/>
      <c r="D11" s="75" t="s">
        <v>262</v>
      </c>
      <c r="E11" s="233"/>
      <c r="F11" s="90" t="s">
        <v>262</v>
      </c>
      <c r="G11" s="90" t="s">
        <v>276</v>
      </c>
      <c r="H11" s="92" t="s">
        <v>262</v>
      </c>
      <c r="I11" s="91" t="s">
        <v>374</v>
      </c>
      <c r="J11" s="78" t="s">
        <v>262</v>
      </c>
    </row>
    <row r="12" spans="2:10" ht="60" customHeight="1">
      <c r="B12" s="230"/>
      <c r="C12" s="81" t="s">
        <v>376</v>
      </c>
      <c r="D12" s="83"/>
      <c r="E12" s="233"/>
      <c r="F12" s="106">
        <f>ROUNDDOWN((D12*4/5)/1000,0)*1000</f>
        <v>0</v>
      </c>
      <c r="G12" s="145">
        <v>300000</v>
      </c>
      <c r="H12" s="142">
        <f>IF(F12&lt;G12,F12,G12)</f>
        <v>0</v>
      </c>
      <c r="I12" s="146"/>
      <c r="J12" s="144">
        <f>H12*I12</f>
        <v>0</v>
      </c>
    </row>
    <row r="13" spans="2:10" ht="18.75" customHeight="1">
      <c r="B13" s="230"/>
      <c r="C13" s="84"/>
      <c r="D13" s="85" t="s">
        <v>262</v>
      </c>
      <c r="E13" s="233"/>
      <c r="F13" s="77" t="s">
        <v>262</v>
      </c>
      <c r="G13" s="77" t="s">
        <v>276</v>
      </c>
      <c r="H13" s="79" t="s">
        <v>262</v>
      </c>
      <c r="I13" s="78" t="s">
        <v>374</v>
      </c>
      <c r="J13" s="78" t="s">
        <v>262</v>
      </c>
    </row>
    <row r="14" spans="2:10" ht="60" customHeight="1">
      <c r="B14" s="230"/>
      <c r="C14" s="81" t="s">
        <v>377</v>
      </c>
      <c r="D14" s="82"/>
      <c r="E14" s="233"/>
      <c r="F14" s="106">
        <f>ROUNDDOWN((D14*4/5)/1000,0)*1000</f>
        <v>0</v>
      </c>
      <c r="G14" s="106">
        <v>300000</v>
      </c>
      <c r="H14" s="142">
        <f>IF(F14&lt;G14,F14,G14)</f>
        <v>0</v>
      </c>
      <c r="I14" s="147"/>
      <c r="J14" s="144">
        <f>H14*I14</f>
        <v>0</v>
      </c>
    </row>
    <row r="15" spans="2:10" ht="18.75" customHeight="1">
      <c r="B15" s="230"/>
      <c r="C15" s="84"/>
      <c r="D15" s="85" t="s">
        <v>262</v>
      </c>
      <c r="E15" s="233"/>
      <c r="F15" s="77" t="s">
        <v>262</v>
      </c>
      <c r="G15" s="77" t="s">
        <v>276</v>
      </c>
      <c r="H15" s="79" t="s">
        <v>262</v>
      </c>
      <c r="I15" s="91" t="s">
        <v>374</v>
      </c>
      <c r="J15" s="78" t="s">
        <v>262</v>
      </c>
    </row>
    <row r="16" spans="2:10" ht="60" customHeight="1">
      <c r="B16" s="230"/>
      <c r="C16" s="81" t="s">
        <v>378</v>
      </c>
      <c r="D16" s="82"/>
      <c r="E16" s="233"/>
      <c r="F16" s="106">
        <f>ROUNDDOWN((D16*4/5)/1000,0)*1000</f>
        <v>0</v>
      </c>
      <c r="G16" s="106">
        <v>300000</v>
      </c>
      <c r="H16" s="142">
        <f>IF(F16&lt;G16,F16,G16)</f>
        <v>0</v>
      </c>
      <c r="I16" s="147"/>
      <c r="J16" s="144">
        <f>H16*I16</f>
        <v>0</v>
      </c>
    </row>
    <row r="17" spans="2:13" ht="18.75" customHeight="1">
      <c r="B17" s="230"/>
      <c r="C17" s="74"/>
      <c r="D17" s="75" t="s">
        <v>262</v>
      </c>
      <c r="E17" s="233"/>
      <c r="F17" s="90" t="s">
        <v>262</v>
      </c>
      <c r="G17" s="90" t="s">
        <v>276</v>
      </c>
      <c r="H17" s="92" t="s">
        <v>262</v>
      </c>
      <c r="I17" s="91" t="s">
        <v>374</v>
      </c>
      <c r="J17" s="78" t="s">
        <v>262</v>
      </c>
    </row>
    <row r="18" spans="2:13" ht="73.5" customHeight="1">
      <c r="B18" s="230"/>
      <c r="C18" s="81" t="s">
        <v>379</v>
      </c>
      <c r="D18" s="86"/>
      <c r="E18" s="233"/>
      <c r="F18" s="106">
        <f>ROUNDDOWN((D18*4/5)/1000,0)*1000</f>
        <v>0</v>
      </c>
      <c r="G18" s="106">
        <v>1000000</v>
      </c>
      <c r="H18" s="142">
        <f>IF(F18&lt;G18,F18,G18)</f>
        <v>0</v>
      </c>
      <c r="I18" s="148"/>
      <c r="J18" s="144">
        <f>H18*I18</f>
        <v>0</v>
      </c>
      <c r="K18" s="87"/>
    </row>
    <row r="19" spans="2:13" ht="18.75" customHeight="1">
      <c r="B19" s="230"/>
      <c r="C19" s="84"/>
      <c r="D19" s="85" t="s">
        <v>262</v>
      </c>
      <c r="E19" s="233"/>
      <c r="F19" s="77" t="s">
        <v>262</v>
      </c>
      <c r="G19" s="77" t="s">
        <v>276</v>
      </c>
      <c r="H19" s="79" t="s">
        <v>262</v>
      </c>
      <c r="I19" s="91" t="s">
        <v>380</v>
      </c>
      <c r="J19" s="78" t="s">
        <v>262</v>
      </c>
    </row>
    <row r="20" spans="2:13" ht="60" customHeight="1">
      <c r="B20" s="231"/>
      <c r="C20" s="81" t="s">
        <v>381</v>
      </c>
      <c r="D20" s="82"/>
      <c r="E20" s="233"/>
      <c r="F20" s="106">
        <f>ROUNDDOWN((D20*4/5)/1000,0)*1000</f>
        <v>0</v>
      </c>
      <c r="G20" s="106">
        <v>300000</v>
      </c>
      <c r="H20" s="142">
        <f>IF(F20&lt;G20,F20,G20)</f>
        <v>0</v>
      </c>
      <c r="I20" s="147"/>
      <c r="J20" s="144">
        <f>H20*I20</f>
        <v>0</v>
      </c>
    </row>
    <row r="21" spans="2:13" ht="18.75" customHeight="1">
      <c r="B21" s="244" t="s">
        <v>387</v>
      </c>
      <c r="C21" s="245"/>
      <c r="D21" s="85" t="s">
        <v>262</v>
      </c>
      <c r="E21" s="233"/>
      <c r="F21" s="77" t="s">
        <v>262</v>
      </c>
      <c r="G21" s="77" t="s">
        <v>276</v>
      </c>
      <c r="H21" s="79" t="s">
        <v>262</v>
      </c>
      <c r="I21" s="91" t="s">
        <v>380</v>
      </c>
      <c r="J21" s="78" t="s">
        <v>262</v>
      </c>
    </row>
    <row r="22" spans="2:13" ht="53.25" customHeight="1">
      <c r="B22" s="246"/>
      <c r="C22" s="247"/>
      <c r="D22" s="82"/>
      <c r="E22" s="233"/>
      <c r="F22" s="106">
        <f>ROUNDDOWN((D22*4/5)/1000,0)*1000</f>
        <v>0</v>
      </c>
      <c r="G22" s="106">
        <v>5000000</v>
      </c>
      <c r="H22" s="142">
        <f>IF(F22&lt;G22,F22,G22)</f>
        <v>0</v>
      </c>
      <c r="I22" s="147"/>
      <c r="J22" s="144">
        <f>H22*I22</f>
        <v>0</v>
      </c>
    </row>
    <row r="23" spans="2:13" ht="18.75" customHeight="1">
      <c r="B23" s="210" t="s">
        <v>271</v>
      </c>
      <c r="C23" s="101" t="s">
        <v>382</v>
      </c>
      <c r="D23" s="85" t="s">
        <v>262</v>
      </c>
      <c r="E23" s="233"/>
      <c r="F23" s="77" t="s">
        <v>262</v>
      </c>
      <c r="G23" s="77" t="s">
        <v>276</v>
      </c>
      <c r="H23" s="79" t="s">
        <v>262</v>
      </c>
      <c r="I23" s="91" t="s">
        <v>380</v>
      </c>
      <c r="J23" s="78" t="s">
        <v>262</v>
      </c>
    </row>
    <row r="24" spans="2:13" ht="60" customHeight="1">
      <c r="B24" s="212"/>
      <c r="C24" s="94"/>
      <c r="D24" s="82"/>
      <c r="E24" s="233"/>
      <c r="F24" s="106">
        <f>ROUNDDOWN((D24*4/5)/1000,0)*1000</f>
        <v>0</v>
      </c>
      <c r="G24" s="106" cm="1">
        <f t="array" ref="G24">_xlfn.IFS(C24=M24,1000000,C24=M25,1600000,C24=M26,2000000,C24=M27,2600000,C24=M28,0)</f>
        <v>0</v>
      </c>
      <c r="H24" s="142">
        <f>IF(F24&lt;G24,F24,G24)</f>
        <v>0</v>
      </c>
      <c r="I24" s="147"/>
      <c r="J24" s="144">
        <f>H24*I24</f>
        <v>0</v>
      </c>
      <c r="M24" s="88" t="s">
        <v>272</v>
      </c>
    </row>
    <row r="25" spans="2:13" ht="18.75" customHeight="1">
      <c r="B25" s="244" t="s">
        <v>388</v>
      </c>
      <c r="C25" s="249"/>
      <c r="D25" s="85" t="s">
        <v>262</v>
      </c>
      <c r="E25" s="233"/>
      <c r="F25" s="77" t="s">
        <v>262</v>
      </c>
      <c r="G25" s="77" t="s">
        <v>276</v>
      </c>
      <c r="H25" s="79" t="s">
        <v>262</v>
      </c>
      <c r="I25" s="91" t="s">
        <v>380</v>
      </c>
      <c r="J25" s="78" t="s">
        <v>262</v>
      </c>
      <c r="M25" s="88" t="s">
        <v>274</v>
      </c>
    </row>
    <row r="26" spans="2:13" ht="60" customHeight="1">
      <c r="B26" s="250"/>
      <c r="C26" s="251"/>
      <c r="D26" s="82"/>
      <c r="E26" s="234"/>
      <c r="F26" s="106">
        <f>ROUNDDOWN((D26*4/5)/1000,0)*1000</f>
        <v>0</v>
      </c>
      <c r="G26" s="106">
        <v>300000</v>
      </c>
      <c r="H26" s="142">
        <f>IF(F26&lt;G26,F26,G26)</f>
        <v>0</v>
      </c>
      <c r="I26" s="147"/>
      <c r="J26" s="144">
        <f>H26*I26</f>
        <v>0</v>
      </c>
      <c r="M26" s="88" t="s">
        <v>275</v>
      </c>
    </row>
    <row r="27" spans="2:13" ht="18" customHeight="1">
      <c r="B27" s="95"/>
      <c r="C27" s="96"/>
      <c r="D27" s="85" t="s">
        <v>262</v>
      </c>
      <c r="E27" s="77"/>
      <c r="F27" s="77" t="s">
        <v>262</v>
      </c>
      <c r="G27" s="77" t="s">
        <v>276</v>
      </c>
      <c r="H27" s="79" t="s">
        <v>262</v>
      </c>
      <c r="I27" s="78" t="s">
        <v>374</v>
      </c>
      <c r="J27" s="78" t="s">
        <v>262</v>
      </c>
      <c r="M27" s="88" t="s">
        <v>277</v>
      </c>
    </row>
    <row r="28" spans="2:13" ht="36.75" customHeight="1">
      <c r="B28" s="222" t="s">
        <v>278</v>
      </c>
      <c r="C28" s="223"/>
      <c r="D28" s="97"/>
      <c r="E28" s="97"/>
      <c r="F28" s="97"/>
      <c r="G28" s="98"/>
      <c r="H28" s="99"/>
      <c r="I28" s="149">
        <f>I10+I12+I14+I16+I18</f>
        <v>0</v>
      </c>
      <c r="J28" s="149">
        <f>SUM(J10:J26)</f>
        <v>0</v>
      </c>
    </row>
    <row r="29" spans="2:13" ht="24.75" customHeight="1">
      <c r="B29" s="228" t="s">
        <v>383</v>
      </c>
      <c r="C29" s="228"/>
      <c r="D29" s="228"/>
      <c r="E29" s="228"/>
      <c r="F29" s="228"/>
      <c r="G29" s="228"/>
      <c r="H29" s="228"/>
      <c r="I29" s="228"/>
      <c r="J29" s="228"/>
    </row>
    <row r="31" spans="2:13" ht="18.75" customHeight="1">
      <c r="C31" s="100"/>
      <c r="D31" s="101"/>
      <c r="E31" s="210"/>
      <c r="F31" s="211"/>
      <c r="G31" s="210"/>
      <c r="H31" s="211"/>
      <c r="I31" s="101"/>
      <c r="J31" s="130"/>
    </row>
    <row r="32" spans="2:13" ht="18" customHeight="1">
      <c r="C32" s="102" t="s">
        <v>279</v>
      </c>
      <c r="D32" s="102" t="s">
        <v>280</v>
      </c>
      <c r="E32" s="216" t="s">
        <v>281</v>
      </c>
      <c r="F32" s="217"/>
      <c r="G32" s="216" t="s">
        <v>355</v>
      </c>
      <c r="H32" s="217"/>
      <c r="I32" s="102" t="s">
        <v>356</v>
      </c>
      <c r="J32" s="133" t="s">
        <v>282</v>
      </c>
    </row>
    <row r="33" spans="2:10">
      <c r="C33" s="103" t="s">
        <v>285</v>
      </c>
      <c r="D33" s="103" t="s">
        <v>357</v>
      </c>
      <c r="E33" s="218" t="s">
        <v>384</v>
      </c>
      <c r="F33" s="219"/>
      <c r="G33" s="218" t="s">
        <v>391</v>
      </c>
      <c r="H33" s="219"/>
      <c r="I33" s="103" t="s">
        <v>392</v>
      </c>
      <c r="J33" s="132"/>
    </row>
    <row r="34" spans="2:10" ht="18.75" customHeight="1">
      <c r="C34" s="104" t="s">
        <v>262</v>
      </c>
      <c r="D34" s="104" t="s">
        <v>262</v>
      </c>
      <c r="E34" s="208" t="s">
        <v>262</v>
      </c>
      <c r="F34" s="209"/>
      <c r="G34" s="220" t="s">
        <v>262</v>
      </c>
      <c r="H34" s="221"/>
      <c r="I34" s="78" t="s">
        <v>262</v>
      </c>
      <c r="J34" s="130"/>
    </row>
    <row r="35" spans="2:10" ht="50.25" customHeight="1">
      <c r="C35" s="105">
        <f>J28</f>
        <v>0</v>
      </c>
      <c r="D35" s="106">
        <v>5000000</v>
      </c>
      <c r="E35" s="214">
        <f>C35</f>
        <v>0</v>
      </c>
      <c r="F35" s="215"/>
      <c r="G35" s="283"/>
      <c r="H35" s="219"/>
      <c r="I35" s="134">
        <f>E35-G35</f>
        <v>0</v>
      </c>
      <c r="J35" s="132"/>
    </row>
    <row r="36" spans="2:10" ht="29.25" customHeight="1">
      <c r="B36" s="107" t="s">
        <v>359</v>
      </c>
    </row>
    <row r="37" spans="2:10" ht="18" customHeight="1">
      <c r="B37" s="58" t="s">
        <v>245</v>
      </c>
    </row>
    <row r="38" spans="2:10" ht="24.95" customHeight="1">
      <c r="B38" s="204" t="s">
        <v>287</v>
      </c>
      <c r="C38" s="204"/>
      <c r="D38" s="204"/>
      <c r="E38" s="204" t="s">
        <v>288</v>
      </c>
      <c r="F38" s="204"/>
      <c r="G38" s="204" t="s">
        <v>360</v>
      </c>
      <c r="H38" s="204"/>
      <c r="I38" s="204" t="s">
        <v>361</v>
      </c>
      <c r="J38" s="204"/>
    </row>
    <row r="39" spans="2:10" ht="24.95" customHeight="1">
      <c r="B39" s="204" t="s">
        <v>289</v>
      </c>
      <c r="C39" s="204"/>
      <c r="D39" s="204"/>
      <c r="E39" s="205"/>
      <c r="F39" s="205"/>
      <c r="G39" s="205">
        <f>E35</f>
        <v>0</v>
      </c>
      <c r="H39" s="205"/>
      <c r="I39" s="205">
        <f>E39-G39</f>
        <v>0</v>
      </c>
      <c r="J39" s="205"/>
    </row>
    <row r="40" spans="2:10" ht="24.95" customHeight="1">
      <c r="B40" s="204" t="s">
        <v>290</v>
      </c>
      <c r="C40" s="204"/>
      <c r="D40" s="204"/>
      <c r="E40" s="205"/>
      <c r="F40" s="205"/>
      <c r="G40" s="205"/>
      <c r="H40" s="205"/>
      <c r="I40" s="205">
        <f t="shared" ref="I40:I42" si="0">E40-G40</f>
        <v>0</v>
      </c>
      <c r="J40" s="205"/>
    </row>
    <row r="41" spans="2:10" ht="24.95" customHeight="1">
      <c r="B41" s="204" t="s">
        <v>291</v>
      </c>
      <c r="C41" s="204"/>
      <c r="D41" s="204"/>
      <c r="E41" s="206"/>
      <c r="F41" s="207"/>
      <c r="G41" s="206"/>
      <c r="H41" s="207"/>
      <c r="I41" s="205">
        <f t="shared" si="0"/>
        <v>0</v>
      </c>
      <c r="J41" s="205"/>
    </row>
    <row r="42" spans="2:10" ht="24.95" customHeight="1">
      <c r="B42" s="204" t="s">
        <v>278</v>
      </c>
      <c r="C42" s="204"/>
      <c r="D42" s="204"/>
      <c r="E42" s="205">
        <f>SUM(E39:F41)</f>
        <v>0</v>
      </c>
      <c r="F42" s="205"/>
      <c r="G42" s="205">
        <f t="shared" ref="G42" si="1">SUM(G39:H41)</f>
        <v>0</v>
      </c>
      <c r="H42" s="205"/>
      <c r="I42" s="205">
        <f t="shared" si="0"/>
        <v>0</v>
      </c>
      <c r="J42" s="205"/>
    </row>
    <row r="43" spans="2:10">
      <c r="B43" s="58" t="s">
        <v>292</v>
      </c>
    </row>
  </sheetData>
  <mergeCells count="40">
    <mergeCell ref="G1:J1"/>
    <mergeCell ref="B2:J2"/>
    <mergeCell ref="B5:C8"/>
    <mergeCell ref="B9:B20"/>
    <mergeCell ref="E9:E26"/>
    <mergeCell ref="B21:C22"/>
    <mergeCell ref="B23:B24"/>
    <mergeCell ref="B25:C26"/>
    <mergeCell ref="B28:C28"/>
    <mergeCell ref="B29:J29"/>
    <mergeCell ref="E31:F31"/>
    <mergeCell ref="G31:H31"/>
    <mergeCell ref="E32:F32"/>
    <mergeCell ref="G32:H32"/>
    <mergeCell ref="E33:F33"/>
    <mergeCell ref="G33:H33"/>
    <mergeCell ref="E34:F34"/>
    <mergeCell ref="G34:H34"/>
    <mergeCell ref="E35:F35"/>
    <mergeCell ref="G35:H35"/>
    <mergeCell ref="B38:D38"/>
    <mergeCell ref="E38:F38"/>
    <mergeCell ref="G38:H38"/>
    <mergeCell ref="I38:J38"/>
    <mergeCell ref="B39:D39"/>
    <mergeCell ref="E39:F39"/>
    <mergeCell ref="G39:H39"/>
    <mergeCell ref="I39:J39"/>
    <mergeCell ref="B42:D42"/>
    <mergeCell ref="E42:F42"/>
    <mergeCell ref="G42:H42"/>
    <mergeCell ref="I42:J42"/>
    <mergeCell ref="B40:D40"/>
    <mergeCell ref="E40:F40"/>
    <mergeCell ref="G40:H40"/>
    <mergeCell ref="I40:J40"/>
    <mergeCell ref="B41:D41"/>
    <mergeCell ref="E41:F41"/>
    <mergeCell ref="G41:H41"/>
    <mergeCell ref="I41:J41"/>
  </mergeCells>
  <phoneticPr fontId="1"/>
  <conditionalFormatting sqref="D10 D12 D14 D16 D18 D20 D22 D24 D26 I10 I12 I14 I16 I18 I20 I22 I24 I26">
    <cfRule type="containsBlanks" dxfId="32" priority="5">
      <formula>LEN(TRIM(D10))=0</formula>
    </cfRule>
  </conditionalFormatting>
  <conditionalFormatting sqref="G1:J1">
    <cfRule type="containsBlanks" dxfId="31" priority="4">
      <formula>LEN(TRIM(G1))=0</formula>
    </cfRule>
  </conditionalFormatting>
  <conditionalFormatting sqref="E35:F35">
    <cfRule type="containsBlanks" dxfId="30" priority="3">
      <formula>LEN(TRIM(E35))=0</formula>
    </cfRule>
  </conditionalFormatting>
  <conditionalFormatting sqref="G35:H35">
    <cfRule type="containsBlanks" dxfId="29" priority="2">
      <formula>LEN(TRIM(G35))=0</formula>
    </cfRule>
  </conditionalFormatting>
  <conditionalFormatting sqref="E39:E41 G39:G41 I39:I42">
    <cfRule type="containsBlanks" dxfId="28" priority="1">
      <formula>LEN(TRIM(E39))=0</formula>
    </cfRule>
  </conditionalFormatting>
  <dataValidations count="2">
    <dataValidation imeMode="disabled" allowBlank="1" showInputMessage="1" showErrorMessage="1" sqref="D10 D12 D14 D16 D18 D20 D22 D24 D26 I26 I24 I22 I20 I16 I18 I14 I12 I10 E40:E41 G40:G41" xr:uid="{E8DA71E8-3B66-44CA-B64E-D04B1CE1AA72}"/>
    <dataValidation type="list" allowBlank="1" showInputMessage="1" showErrorMessage="1" sqref="C24" xr:uid="{31CE76DF-2D0C-438A-8EF7-5D38F4992FA3}">
      <formula1>$M$24:$M$28</formula1>
    </dataValidation>
  </dataValidations>
  <pageMargins left="0.7" right="0.7" top="0.75" bottom="0.75" header="0.3" footer="0.3"/>
  <pageSetup paperSize="9" scale="57" orientation="portrait"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E6EE-1DAA-42BE-B12E-2FCBB4CBE69B}">
  <dimension ref="A1:H68"/>
  <sheetViews>
    <sheetView zoomScaleNormal="100" workbookViewId="0">
      <selection activeCell="B58" sqref="B58:D58"/>
    </sheetView>
  </sheetViews>
  <sheetFormatPr defaultRowHeight="18.75"/>
  <cols>
    <col min="1" max="4" width="30.625" customWidth="1"/>
    <col min="5" max="6" width="9" style="110"/>
  </cols>
  <sheetData>
    <row r="1" spans="1:8">
      <c r="A1" s="108" t="s">
        <v>393</v>
      </c>
      <c r="D1" s="109" t="s">
        <v>294</v>
      </c>
    </row>
    <row r="2" spans="1:8" ht="25.5">
      <c r="A2" s="280" t="s">
        <v>394</v>
      </c>
      <c r="B2" s="280"/>
      <c r="C2" s="280"/>
      <c r="D2" s="280"/>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66" t="s">
        <v>311</v>
      </c>
      <c r="B11" s="266"/>
      <c r="C11" s="266"/>
      <c r="D11" s="119"/>
    </row>
    <row r="12" spans="1:8">
      <c r="A12" s="266" t="s">
        <v>312</v>
      </c>
      <c r="B12" s="266"/>
      <c r="C12" s="266"/>
      <c r="D12" s="119"/>
    </row>
    <row r="14" spans="1:8" ht="19.5">
      <c r="A14" s="113" t="s">
        <v>313</v>
      </c>
    </row>
    <row r="15" spans="1:8">
      <c r="A15" s="267" t="s">
        <v>314</v>
      </c>
      <c r="B15" s="267"/>
      <c r="C15" s="267"/>
      <c r="D15" s="118"/>
    </row>
    <row r="16" spans="1:8">
      <c r="A16" s="281" t="s">
        <v>315</v>
      </c>
      <c r="B16" s="282"/>
      <c r="C16" s="281"/>
      <c r="D16" s="282"/>
    </row>
    <row r="17" spans="1:6">
      <c r="A17" s="267" t="s">
        <v>316</v>
      </c>
      <c r="B17" s="267"/>
      <c r="C17" s="267"/>
      <c r="D17" s="118"/>
      <c r="F17" s="110" t="s">
        <v>317</v>
      </c>
    </row>
    <row r="18" spans="1:6">
      <c r="A18" s="265" t="s">
        <v>318</v>
      </c>
      <c r="B18" s="265"/>
      <c r="C18" s="265"/>
      <c r="D18" s="265"/>
    </row>
    <row r="19" spans="1:6">
      <c r="A19" s="265"/>
      <c r="B19" s="265"/>
      <c r="C19" s="265"/>
      <c r="D19" s="265"/>
    </row>
    <row r="20" spans="1:6">
      <c r="A20" s="265"/>
      <c r="B20" s="265"/>
      <c r="C20" s="265"/>
      <c r="D20" s="265"/>
    </row>
    <row r="21" spans="1:6">
      <c r="A21" s="121" t="s">
        <v>319</v>
      </c>
      <c r="B21" s="122"/>
      <c r="C21" s="121" t="s">
        <v>320</v>
      </c>
      <c r="D21" s="122"/>
    </row>
    <row r="22" spans="1:6">
      <c r="A22" s="268" t="s">
        <v>321</v>
      </c>
      <c r="B22" s="123"/>
      <c r="C22" s="268" t="s">
        <v>322</v>
      </c>
      <c r="D22" s="122"/>
    </row>
    <row r="23" spans="1:6">
      <c r="A23" s="269"/>
      <c r="B23" s="123"/>
      <c r="C23" s="269"/>
      <c r="D23" s="122"/>
    </row>
    <row r="24" spans="1:6">
      <c r="A24" s="269"/>
      <c r="B24" s="123"/>
      <c r="C24" s="269"/>
      <c r="D24" s="122"/>
    </row>
    <row r="25" spans="1:6">
      <c r="A25" s="269"/>
      <c r="B25" s="123"/>
      <c r="C25" s="269"/>
      <c r="D25" s="122"/>
    </row>
    <row r="26" spans="1:6">
      <c r="A26" s="270"/>
      <c r="B26" s="123"/>
      <c r="C26" s="270"/>
      <c r="D26" s="122"/>
    </row>
    <row r="28" spans="1:6" ht="19.5">
      <c r="A28" s="113" t="s">
        <v>323</v>
      </c>
    </row>
    <row r="29" spans="1:6" ht="18.75" customHeight="1">
      <c r="A29" s="271" t="s">
        <v>324</v>
      </c>
      <c r="B29" s="274" t="s">
        <v>325</v>
      </c>
      <c r="C29" s="277" t="s">
        <v>326</v>
      </c>
      <c r="D29" s="277" t="s">
        <v>327</v>
      </c>
      <c r="F29" s="110" t="s">
        <v>328</v>
      </c>
    </row>
    <row r="30" spans="1:6">
      <c r="A30" s="272"/>
      <c r="B30" s="275"/>
      <c r="C30" s="278"/>
      <c r="D30" s="278"/>
      <c r="F30" s="110" t="s">
        <v>329</v>
      </c>
    </row>
    <row r="31" spans="1:6">
      <c r="A31" s="273"/>
      <c r="B31" s="276"/>
      <c r="C31" s="279"/>
      <c r="D31" s="279"/>
    </row>
    <row r="32" spans="1:6">
      <c r="A32" s="124"/>
      <c r="B32" s="115"/>
      <c r="C32" s="115"/>
      <c r="D32" s="115"/>
    </row>
    <row r="33" spans="1:4">
      <c r="A33" s="125"/>
      <c r="B33" s="115"/>
      <c r="C33" s="115"/>
      <c r="D33" s="115"/>
    </row>
    <row r="34" spans="1:4">
      <c r="A34" s="125"/>
      <c r="B34" s="115"/>
      <c r="C34" s="115"/>
      <c r="D34" s="115"/>
    </row>
    <row r="35" spans="1:4">
      <c r="A35" s="125"/>
      <c r="B35" s="115"/>
      <c r="C35" s="115"/>
      <c r="D35" s="115"/>
    </row>
    <row r="36" spans="1:4">
      <c r="A36" s="125"/>
      <c r="B36" s="115"/>
      <c r="C36" s="115"/>
      <c r="D36" s="115"/>
    </row>
    <row r="38" spans="1:4" ht="19.5">
      <c r="A38" s="113" t="s">
        <v>330</v>
      </c>
    </row>
    <row r="39" spans="1:4">
      <c r="A39" t="s">
        <v>331</v>
      </c>
    </row>
    <row r="40" spans="1:4">
      <c r="A40" t="s">
        <v>332</v>
      </c>
    </row>
    <row r="41" spans="1:4">
      <c r="A41" t="s">
        <v>333</v>
      </c>
    </row>
    <row r="42" spans="1:4">
      <c r="A42" t="s">
        <v>334</v>
      </c>
    </row>
    <row r="43" spans="1:4">
      <c r="A43" t="s">
        <v>335</v>
      </c>
    </row>
    <row r="44" spans="1:4">
      <c r="A44" t="s">
        <v>336</v>
      </c>
    </row>
    <row r="45" spans="1:4">
      <c r="A45" s="265"/>
      <c r="B45" s="265"/>
      <c r="C45" s="265"/>
      <c r="D45" s="265"/>
    </row>
    <row r="46" spans="1:4">
      <c r="A46" s="265"/>
      <c r="B46" s="265"/>
      <c r="C46" s="265"/>
      <c r="D46" s="265"/>
    </row>
    <row r="47" spans="1:4">
      <c r="A47" s="265"/>
      <c r="B47" s="265"/>
      <c r="C47" s="265"/>
      <c r="D47" s="265"/>
    </row>
    <row r="48" spans="1:4">
      <c r="A48" s="265"/>
      <c r="B48" s="265"/>
      <c r="C48" s="265"/>
      <c r="D48" s="265"/>
    </row>
    <row r="49" spans="1:5">
      <c r="A49" s="265"/>
      <c r="B49" s="265"/>
      <c r="C49" s="265"/>
      <c r="D49" s="265"/>
    </row>
    <row r="50" spans="1:5">
      <c r="A50" s="265"/>
      <c r="B50" s="265"/>
      <c r="C50" s="265"/>
      <c r="D50" s="265"/>
    </row>
    <row r="51" spans="1:5">
      <c r="A51" s="265"/>
      <c r="B51" s="265"/>
      <c r="C51" s="265"/>
      <c r="D51" s="265"/>
    </row>
    <row r="52" spans="1:5">
      <c r="A52" s="265"/>
      <c r="B52" s="265"/>
      <c r="C52" s="265"/>
      <c r="D52" s="265"/>
    </row>
    <row r="53" spans="1:5">
      <c r="A53" s="265"/>
      <c r="B53" s="265"/>
      <c r="C53" s="265"/>
      <c r="D53" s="265"/>
    </row>
    <row r="55" spans="1:5">
      <c r="A55" s="264" t="s">
        <v>337</v>
      </c>
      <c r="B55" s="264"/>
      <c r="C55" s="264"/>
      <c r="D55" s="264"/>
    </row>
    <row r="56" spans="1:5">
      <c r="A56" s="264"/>
      <c r="B56" s="264"/>
      <c r="C56" s="264"/>
      <c r="D56" s="264"/>
    </row>
    <row r="57" spans="1:5" ht="39.75" customHeight="1">
      <c r="A57" s="115"/>
      <c r="B57" s="266" t="s">
        <v>338</v>
      </c>
      <c r="C57" s="266"/>
      <c r="D57" s="266"/>
    </row>
    <row r="58" spans="1:5" ht="39.75" customHeight="1">
      <c r="A58" s="126" t="s">
        <v>339</v>
      </c>
      <c r="B58" s="265"/>
      <c r="C58" s="265"/>
      <c r="D58" s="265"/>
    </row>
    <row r="59" spans="1:5" ht="39.75" customHeight="1">
      <c r="A59" s="126" t="s">
        <v>340</v>
      </c>
      <c r="B59" s="265"/>
      <c r="C59" s="265"/>
      <c r="D59" s="265"/>
    </row>
    <row r="60" spans="1:5" ht="39.75" customHeight="1">
      <c r="A60" s="126" t="s">
        <v>341</v>
      </c>
      <c r="B60" s="265"/>
      <c r="C60" s="265"/>
      <c r="D60" s="265"/>
    </row>
    <row r="62" spans="1:5">
      <c r="A62" s="263" t="s">
        <v>342</v>
      </c>
      <c r="B62" s="263"/>
      <c r="C62" s="263"/>
      <c r="D62" s="263"/>
    </row>
    <row r="63" spans="1:5">
      <c r="A63" s="263"/>
      <c r="B63" s="263"/>
      <c r="C63" s="263"/>
      <c r="D63" s="263"/>
    </row>
    <row r="64" spans="1:5">
      <c r="A64" s="127" t="s">
        <v>343</v>
      </c>
      <c r="B64" s="128"/>
      <c r="C64" s="129"/>
      <c r="D64" s="129"/>
      <c r="E64" s="110" t="s">
        <v>344</v>
      </c>
    </row>
    <row r="65" spans="1:5">
      <c r="A65" s="129"/>
      <c r="B65" s="129"/>
      <c r="C65" s="129"/>
      <c r="D65" s="129"/>
      <c r="E65" s="110" t="s">
        <v>345</v>
      </c>
    </row>
    <row r="66" spans="1:5">
      <c r="A66" s="264" t="s">
        <v>346</v>
      </c>
      <c r="B66" s="264"/>
      <c r="C66" s="264"/>
      <c r="D66" s="264"/>
    </row>
    <row r="67" spans="1:5">
      <c r="A67" s="264"/>
      <c r="B67" s="264"/>
      <c r="C67" s="264"/>
      <c r="D67" s="264"/>
    </row>
    <row r="68" spans="1:5">
      <c r="A68" s="115" t="s">
        <v>347</v>
      </c>
      <c r="B68" s="115"/>
    </row>
  </sheetData>
  <mergeCells count="23">
    <mergeCell ref="A29:A31"/>
    <mergeCell ref="B29:B31"/>
    <mergeCell ref="C29:C31"/>
    <mergeCell ref="D29:D31"/>
    <mergeCell ref="A2:D2"/>
    <mergeCell ref="A11:C11"/>
    <mergeCell ref="A12:C12"/>
    <mergeCell ref="A15:C15"/>
    <mergeCell ref="A16:B16"/>
    <mergeCell ref="C16:D16"/>
    <mergeCell ref="A17:C17"/>
    <mergeCell ref="A18:A20"/>
    <mergeCell ref="B18:D20"/>
    <mergeCell ref="A22:A26"/>
    <mergeCell ref="C22:C26"/>
    <mergeCell ref="A62:D63"/>
    <mergeCell ref="A66:D67"/>
    <mergeCell ref="A45:D53"/>
    <mergeCell ref="A55:D56"/>
    <mergeCell ref="B57:D57"/>
    <mergeCell ref="B58:D58"/>
    <mergeCell ref="B59:D59"/>
    <mergeCell ref="B60:D60"/>
  </mergeCells>
  <phoneticPr fontId="1"/>
  <conditionalFormatting sqref="B8:B10 D8:D9 D11:D12">
    <cfRule type="containsBlanks" dxfId="27" priority="16">
      <formula>LEN(TRIM(B8))=0</formula>
    </cfRule>
  </conditionalFormatting>
  <conditionalFormatting sqref="A45:D53 B58:D60 B18:D22 B23:B26 D23:D26 D17 D15">
    <cfRule type="containsBlanks" dxfId="26" priority="15">
      <formula>LEN(TRIM(A15))=0</formula>
    </cfRule>
  </conditionalFormatting>
  <conditionalFormatting sqref="B5 D5">
    <cfRule type="containsBlanks" dxfId="25" priority="14">
      <formula>LEN(TRIM(B5))=0</formula>
    </cfRule>
  </conditionalFormatting>
  <conditionalFormatting sqref="D32:D33 D36">
    <cfRule type="containsBlanks" dxfId="24" priority="13">
      <formula>LEN(TRIM(D32))=0</formula>
    </cfRule>
  </conditionalFormatting>
  <conditionalFormatting sqref="D35">
    <cfRule type="containsBlanks" dxfId="23" priority="12">
      <formula>LEN(TRIM(D35))=0</formula>
    </cfRule>
  </conditionalFormatting>
  <conditionalFormatting sqref="D34">
    <cfRule type="containsBlanks" dxfId="22" priority="11">
      <formula>LEN(TRIM(D34))=0</formula>
    </cfRule>
  </conditionalFormatting>
  <conditionalFormatting sqref="B32:B33 B36">
    <cfRule type="containsBlanks" dxfId="21" priority="10">
      <formula>LEN(TRIM(B32))=0</formula>
    </cfRule>
  </conditionalFormatting>
  <conditionalFormatting sqref="B35">
    <cfRule type="containsBlanks" dxfId="20" priority="9">
      <formula>LEN(TRIM(B35))=0</formula>
    </cfRule>
  </conditionalFormatting>
  <conditionalFormatting sqref="B34">
    <cfRule type="containsBlanks" dxfId="19" priority="8">
      <formula>LEN(TRIM(B34))=0</formula>
    </cfRule>
  </conditionalFormatting>
  <conditionalFormatting sqref="C32:C33 C36">
    <cfRule type="containsBlanks" dxfId="18" priority="7">
      <formula>LEN(TRIM(C32))=0</formula>
    </cfRule>
  </conditionalFormatting>
  <conditionalFormatting sqref="C35">
    <cfRule type="containsBlanks" dxfId="17" priority="6">
      <formula>LEN(TRIM(C35))=0</formula>
    </cfRule>
  </conditionalFormatting>
  <conditionalFormatting sqref="C34">
    <cfRule type="containsBlanks" dxfId="16" priority="5">
      <formula>LEN(TRIM(C34))=0</formula>
    </cfRule>
  </conditionalFormatting>
  <conditionalFormatting sqref="C16">
    <cfRule type="containsBlanks" dxfId="15" priority="4">
      <formula>LEN(TRIM(C16))=0</formula>
    </cfRule>
  </conditionalFormatting>
  <conditionalFormatting sqref="A32:A36">
    <cfRule type="containsBlanks" dxfId="14" priority="3">
      <formula>LEN(TRIM(A32))=0</formula>
    </cfRule>
  </conditionalFormatting>
  <conditionalFormatting sqref="B64">
    <cfRule type="containsBlanks" dxfId="13" priority="2">
      <formula>LEN(TRIM(B64))=0</formula>
    </cfRule>
  </conditionalFormatting>
  <conditionalFormatting sqref="B68">
    <cfRule type="containsBlanks" dxfId="12" priority="1">
      <formula>LEN(TRIM(B68))=0</formula>
    </cfRule>
  </conditionalFormatting>
  <dataValidations count="7">
    <dataValidation type="list" allowBlank="1" showInputMessage="1" showErrorMessage="1" sqref="B64" xr:uid="{DF5698F1-4052-490A-8F19-40522B3CF53E}">
      <formula1>$E$64:$E$65</formula1>
    </dataValidation>
    <dataValidation type="list" allowBlank="1" showInputMessage="1" showErrorMessage="1" sqref="B68" xr:uid="{0801F23B-2B44-4B0D-9424-3266FDCF41B7}">
      <formula1>$E$63:$E$65</formula1>
    </dataValidation>
    <dataValidation type="list" allowBlank="1" showInputMessage="1" showErrorMessage="1" sqref="D11" xr:uid="{6C2E2660-4483-4F94-AA08-1B2307B7B236}">
      <formula1>F4:F9</formula1>
    </dataValidation>
    <dataValidation type="list" allowBlank="1" showInputMessage="1" showErrorMessage="1" sqref="D12 D15" xr:uid="{47EAB73D-E410-4240-9513-217B579167E6}">
      <formula1>$F$4:$F$9</formula1>
    </dataValidation>
    <dataValidation type="list" allowBlank="1" showInputMessage="1" showErrorMessage="1" sqref="D17" xr:uid="{5AF71048-D79D-468B-9DCA-A69C9015E58E}">
      <formula1>$F$15:$F$17</formula1>
    </dataValidation>
    <dataValidation imeMode="disabled" allowBlank="1" showInputMessage="1" showErrorMessage="1" sqref="C32:C36" xr:uid="{2B6C4CFE-2DE5-4225-897A-D2D8755BBC1F}"/>
    <dataValidation type="list" allowBlank="1" showInputMessage="1" showErrorMessage="1" sqref="B32:B36" xr:uid="{D4EC2CF2-048E-458D-889F-72044D6F3F1F}">
      <formula1>$F$28:$F$30</formula1>
    </dataValidation>
  </dataValidations>
  <pageMargins left="0.7" right="0.7" top="0.75" bottom="0.75" header="0.3" footer="0.3"/>
  <pageSetup paperSize="9" scale="65" orientation="portrait" verticalDpi="0" r:id="rId1"/>
  <rowBreaks count="1" manualBreakCount="1">
    <brk id="27"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600B-B0A6-4B44-9E08-CCD577F41405}">
  <dimension ref="A1:H32"/>
  <sheetViews>
    <sheetView zoomScaleNormal="100" workbookViewId="0">
      <selection activeCell="A24" sqref="A24:D32"/>
    </sheetView>
  </sheetViews>
  <sheetFormatPr defaultRowHeight="18.75"/>
  <cols>
    <col min="1" max="4" width="30.625" customWidth="1"/>
    <col min="6" max="6" width="9" style="150"/>
  </cols>
  <sheetData>
    <row r="1" spans="1:8">
      <c r="A1" s="108" t="s">
        <v>395</v>
      </c>
      <c r="D1" s="109" t="s">
        <v>294</v>
      </c>
    </row>
    <row r="2" spans="1:8" ht="25.5">
      <c r="A2" s="280" t="s">
        <v>396</v>
      </c>
      <c r="B2" s="280"/>
      <c r="C2" s="280"/>
      <c r="D2" s="280"/>
      <c r="E2" s="112"/>
      <c r="F2" s="151"/>
      <c r="G2" s="112"/>
      <c r="H2" s="112"/>
    </row>
    <row r="3" spans="1:8" ht="19.5">
      <c r="A3" s="113" t="s">
        <v>397</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row>
    <row r="9" spans="1:8">
      <c r="A9" s="115" t="s">
        <v>307</v>
      </c>
      <c r="B9" s="118"/>
      <c r="C9" s="115" t="s">
        <v>308</v>
      </c>
      <c r="D9" s="119"/>
    </row>
    <row r="10" spans="1:8">
      <c r="A10" s="115" t="s">
        <v>310</v>
      </c>
      <c r="B10" s="118"/>
      <c r="C10" s="152"/>
      <c r="D10" s="153"/>
    </row>
    <row r="12" spans="1:8" ht="19.5">
      <c r="A12" s="113" t="s">
        <v>398</v>
      </c>
    </row>
    <row r="13" spans="1:8" ht="19.5">
      <c r="A13" s="154" t="s">
        <v>399</v>
      </c>
    </row>
    <row r="14" spans="1:8" ht="18.75" customHeight="1">
      <c r="A14" s="271" t="s">
        <v>400</v>
      </c>
      <c r="B14" s="277" t="s">
        <v>325</v>
      </c>
      <c r="C14" s="277" t="s">
        <v>326</v>
      </c>
      <c r="D14" s="277" t="s">
        <v>401</v>
      </c>
      <c r="F14" s="150" t="s">
        <v>328</v>
      </c>
    </row>
    <row r="15" spans="1:8">
      <c r="A15" s="272"/>
      <c r="B15" s="278"/>
      <c r="C15" s="278"/>
      <c r="D15" s="278"/>
      <c r="F15" s="150" t="s">
        <v>329</v>
      </c>
    </row>
    <row r="16" spans="1:8">
      <c r="A16" s="273"/>
      <c r="B16" s="279"/>
      <c r="C16" s="279"/>
      <c r="D16" s="279"/>
    </row>
    <row r="17" spans="1:4">
      <c r="A17" s="124"/>
      <c r="B17" s="115"/>
      <c r="C17" s="115"/>
      <c r="D17" s="115"/>
    </row>
    <row r="18" spans="1:4">
      <c r="A18" s="125"/>
      <c r="B18" s="115"/>
      <c r="C18" s="115"/>
      <c r="D18" s="115"/>
    </row>
    <row r="19" spans="1:4">
      <c r="A19" s="125"/>
      <c r="B19" s="115"/>
      <c r="C19" s="115"/>
      <c r="D19" s="115"/>
    </row>
    <row r="20" spans="1:4">
      <c r="A20" s="125"/>
      <c r="B20" s="115"/>
      <c r="C20" s="115"/>
      <c r="D20" s="115"/>
    </row>
    <row r="21" spans="1:4">
      <c r="A21" s="125"/>
      <c r="B21" s="115"/>
      <c r="C21" s="115"/>
      <c r="D21" s="115"/>
    </row>
    <row r="23" spans="1:4" ht="19.5">
      <c r="A23" s="154" t="s">
        <v>402</v>
      </c>
    </row>
    <row r="24" spans="1:4">
      <c r="A24" s="265"/>
      <c r="B24" s="265"/>
      <c r="C24" s="265"/>
      <c r="D24" s="265"/>
    </row>
    <row r="25" spans="1:4">
      <c r="A25" s="265"/>
      <c r="B25" s="265"/>
      <c r="C25" s="265"/>
      <c r="D25" s="265"/>
    </row>
    <row r="26" spans="1:4">
      <c r="A26" s="265"/>
      <c r="B26" s="265"/>
      <c r="C26" s="265"/>
      <c r="D26" s="265"/>
    </row>
    <row r="27" spans="1:4">
      <c r="A27" s="265"/>
      <c r="B27" s="265"/>
      <c r="C27" s="265"/>
      <c r="D27" s="265"/>
    </row>
    <row r="28" spans="1:4">
      <c r="A28" s="265"/>
      <c r="B28" s="265"/>
      <c r="C28" s="265"/>
      <c r="D28" s="265"/>
    </row>
    <row r="29" spans="1:4">
      <c r="A29" s="265"/>
      <c r="B29" s="265"/>
      <c r="C29" s="265"/>
      <c r="D29" s="265"/>
    </row>
    <row r="30" spans="1:4">
      <c r="A30" s="265"/>
      <c r="B30" s="265"/>
      <c r="C30" s="265"/>
      <c r="D30" s="265"/>
    </row>
    <row r="31" spans="1:4">
      <c r="A31" s="265"/>
      <c r="B31" s="265"/>
      <c r="C31" s="265"/>
      <c r="D31" s="265"/>
    </row>
    <row r="32" spans="1:4">
      <c r="A32" s="265"/>
      <c r="B32" s="265"/>
      <c r="C32" s="265"/>
      <c r="D32" s="265"/>
    </row>
  </sheetData>
  <mergeCells count="6">
    <mergeCell ref="A24:D32"/>
    <mergeCell ref="A2:D2"/>
    <mergeCell ref="A14:A16"/>
    <mergeCell ref="B14:B16"/>
    <mergeCell ref="C14:C16"/>
    <mergeCell ref="D14:D16"/>
  </mergeCells>
  <phoneticPr fontId="1"/>
  <conditionalFormatting sqref="D17:D18 A24:D32 D21">
    <cfRule type="containsBlanks" dxfId="11" priority="12">
      <formula>LEN(TRIM(A17))=0</formula>
    </cfRule>
  </conditionalFormatting>
  <conditionalFormatting sqref="B8:B10 D8:D9">
    <cfRule type="containsBlanks" dxfId="10" priority="11">
      <formula>LEN(TRIM(B8))=0</formula>
    </cfRule>
  </conditionalFormatting>
  <conditionalFormatting sqref="B5 D5">
    <cfRule type="containsBlanks" dxfId="9" priority="10">
      <formula>LEN(TRIM(B5))=0</formula>
    </cfRule>
  </conditionalFormatting>
  <conditionalFormatting sqref="D20">
    <cfRule type="containsBlanks" dxfId="8" priority="9">
      <formula>LEN(TRIM(D20))=0</formula>
    </cfRule>
  </conditionalFormatting>
  <conditionalFormatting sqref="D19">
    <cfRule type="containsBlanks" dxfId="7" priority="8">
      <formula>LEN(TRIM(D19))=0</formula>
    </cfRule>
  </conditionalFormatting>
  <conditionalFormatting sqref="B17:B18 B21">
    <cfRule type="containsBlanks" dxfId="6" priority="7">
      <formula>LEN(TRIM(B17))=0</formula>
    </cfRule>
  </conditionalFormatting>
  <conditionalFormatting sqref="B20">
    <cfRule type="containsBlanks" dxfId="5" priority="6">
      <formula>LEN(TRIM(B20))=0</formula>
    </cfRule>
  </conditionalFormatting>
  <conditionalFormatting sqref="B19">
    <cfRule type="containsBlanks" dxfId="4" priority="5">
      <formula>LEN(TRIM(B19))=0</formula>
    </cfRule>
  </conditionalFormatting>
  <conditionalFormatting sqref="C17:C18 C21">
    <cfRule type="containsBlanks" dxfId="3" priority="4">
      <formula>LEN(TRIM(C17))=0</formula>
    </cfRule>
  </conditionalFormatting>
  <conditionalFormatting sqref="C20">
    <cfRule type="containsBlanks" dxfId="2" priority="3">
      <formula>LEN(TRIM(C20))=0</formula>
    </cfRule>
  </conditionalFormatting>
  <conditionalFormatting sqref="C19">
    <cfRule type="containsBlanks" dxfId="1" priority="2">
      <formula>LEN(TRIM(C19))=0</formula>
    </cfRule>
  </conditionalFormatting>
  <conditionalFormatting sqref="A17:A21">
    <cfRule type="containsBlanks" dxfId="0" priority="1">
      <formula>LEN(TRIM(A17))=0</formula>
    </cfRule>
  </conditionalFormatting>
  <dataValidations count="2">
    <dataValidation type="list" allowBlank="1" showInputMessage="1" showErrorMessage="1" sqref="B17:B21" xr:uid="{1644D947-1934-4395-9800-878732422937}">
      <formula1>$F$13:$F$15</formula1>
    </dataValidation>
    <dataValidation imeMode="disabled" allowBlank="1" showInputMessage="1" showErrorMessage="1" sqref="C17:C21" xr:uid="{AB826ABB-F005-4BE8-9E3A-5D6D59D48C5E}"/>
  </dataValidations>
  <pageMargins left="0.7" right="0.7" top="0.75" bottom="0.75" header="0.3" footer="0.3"/>
  <pageSetup paperSize="9" scale="65" orientation="portrait" verticalDpi="0" copies="0" r:id="rId1"/>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F131"/>
  <sheetViews>
    <sheetView workbookViewId="0">
      <selection activeCell="F131" sqref="F131"/>
    </sheetView>
  </sheetViews>
  <sheetFormatPr defaultRowHeight="18.75"/>
  <cols>
    <col min="1" max="1" width="21.5" customWidth="1"/>
    <col min="2" max="2" width="32.75" customWidth="1"/>
    <col min="3" max="3" width="28.875" customWidth="1"/>
  </cols>
  <sheetData>
    <row r="1" spans="1:4">
      <c r="A1" t="s">
        <v>8</v>
      </c>
      <c r="C1">
        <f>別紙１!C10</f>
        <v>0</v>
      </c>
    </row>
    <row r="2" spans="1:4">
      <c r="A2" t="s">
        <v>10</v>
      </c>
      <c r="C2">
        <f>別紙１!C11</f>
        <v>0</v>
      </c>
    </row>
    <row r="3" spans="1:4">
      <c r="A3" t="s">
        <v>12</v>
      </c>
      <c r="C3">
        <f>別紙１!C12</f>
        <v>0</v>
      </c>
    </row>
    <row r="4" spans="1:4">
      <c r="A4" t="s">
        <v>15</v>
      </c>
      <c r="C4">
        <f>別紙１!C13</f>
        <v>0</v>
      </c>
    </row>
    <row r="5" spans="1:4">
      <c r="A5" t="s">
        <v>17</v>
      </c>
      <c r="C5">
        <f>別紙１!C14</f>
        <v>0</v>
      </c>
    </row>
    <row r="6" spans="1:4">
      <c r="A6" t="s">
        <v>19</v>
      </c>
      <c r="C6">
        <f>別紙１!C15</f>
        <v>0</v>
      </c>
    </row>
    <row r="7" spans="1:4">
      <c r="A7" t="s">
        <v>21</v>
      </c>
      <c r="C7">
        <f>別紙１!C16</f>
        <v>0</v>
      </c>
    </row>
    <row r="8" spans="1:4">
      <c r="A8" t="s">
        <v>403</v>
      </c>
      <c r="B8" t="s">
        <v>25</v>
      </c>
      <c r="C8">
        <f>別紙１!C20</f>
        <v>0</v>
      </c>
    </row>
    <row r="9" spans="1:4">
      <c r="B9" t="s">
        <v>27</v>
      </c>
      <c r="C9">
        <f>別紙１!C21</f>
        <v>0</v>
      </c>
    </row>
    <row r="10" spans="1:4">
      <c r="B10" t="s">
        <v>29</v>
      </c>
      <c r="C10">
        <f>別紙１!C22</f>
        <v>0</v>
      </c>
    </row>
    <row r="11" spans="1:4">
      <c r="B11" t="s">
        <v>31</v>
      </c>
      <c r="C11">
        <f>別紙１!C23</f>
        <v>0</v>
      </c>
    </row>
    <row r="12" spans="1:4">
      <c r="B12" t="s">
        <v>26</v>
      </c>
      <c r="C12">
        <f>別紙１!E20</f>
        <v>0</v>
      </c>
    </row>
    <row r="13" spans="1:4">
      <c r="B13" t="s">
        <v>28</v>
      </c>
      <c r="C13">
        <f>別紙１!E21</f>
        <v>0</v>
      </c>
    </row>
    <row r="14" spans="1:4">
      <c r="B14" t="s">
        <v>30</v>
      </c>
      <c r="C14">
        <f>別紙１!E22</f>
        <v>0</v>
      </c>
    </row>
    <row r="15" spans="1:4">
      <c r="B15" t="s">
        <v>32</v>
      </c>
      <c r="C15">
        <f>別紙１!C24</f>
        <v>0</v>
      </c>
      <c r="D15" t="str">
        <f>[1]別紙1!E24</f>
        <v>（自由記述）</v>
      </c>
    </row>
    <row r="16" spans="1:4">
      <c r="A16" t="s">
        <v>404</v>
      </c>
      <c r="B16" t="s">
        <v>212</v>
      </c>
      <c r="C16">
        <f>別紙１!C26</f>
        <v>0</v>
      </c>
    </row>
    <row r="17" spans="1:4">
      <c r="B17" t="s">
        <v>213</v>
      </c>
      <c r="C17">
        <f>別紙１!C27</f>
        <v>0</v>
      </c>
    </row>
    <row r="18" spans="1:4">
      <c r="B18" t="s">
        <v>214</v>
      </c>
      <c r="C18">
        <f>別紙１!C28</f>
        <v>0</v>
      </c>
    </row>
    <row r="19" spans="1:4">
      <c r="B19" t="s">
        <v>39</v>
      </c>
      <c r="C19">
        <f>別紙１!C29</f>
        <v>0</v>
      </c>
    </row>
    <row r="20" spans="1:4">
      <c r="B20" t="s">
        <v>405</v>
      </c>
      <c r="C20">
        <f>別紙１!E26</f>
        <v>0</v>
      </c>
    </row>
    <row r="21" spans="1:4">
      <c r="B21" t="s">
        <v>406</v>
      </c>
      <c r="C21">
        <f>別紙１!E27</f>
        <v>0</v>
      </c>
    </row>
    <row r="22" spans="1:4">
      <c r="B22" t="s">
        <v>407</v>
      </c>
      <c r="C22">
        <f>別紙１!E28</f>
        <v>0</v>
      </c>
    </row>
    <row r="23" spans="1:4">
      <c r="B23" t="s">
        <v>40</v>
      </c>
      <c r="C23">
        <f>別紙１!E29</f>
        <v>0</v>
      </c>
    </row>
    <row r="24" spans="1:4">
      <c r="B24" t="s">
        <v>32</v>
      </c>
      <c r="C24">
        <f>別紙１!C30</f>
        <v>0</v>
      </c>
      <c r="D24" t="str">
        <f>[1]別紙1!E30</f>
        <v>（自由記述）</v>
      </c>
    </row>
    <row r="25" spans="1:4">
      <c r="A25" t="s">
        <v>408</v>
      </c>
      <c r="B25" t="s">
        <v>42</v>
      </c>
      <c r="C25">
        <f>別紙１!C32</f>
        <v>0</v>
      </c>
    </row>
    <row r="26" spans="1:4">
      <c r="B26" t="s">
        <v>409</v>
      </c>
      <c r="C26">
        <f>別紙１!C33</f>
        <v>0</v>
      </c>
    </row>
    <row r="27" spans="1:4">
      <c r="B27" t="s">
        <v>410</v>
      </c>
      <c r="C27">
        <f>別紙１!C34</f>
        <v>0</v>
      </c>
    </row>
    <row r="28" spans="1:4">
      <c r="B28" t="s">
        <v>411</v>
      </c>
      <c r="C28">
        <f>別紙１!C35</f>
        <v>0</v>
      </c>
    </row>
    <row r="29" spans="1:4">
      <c r="B29" t="s">
        <v>412</v>
      </c>
      <c r="C29">
        <f>別紙１!C36</f>
        <v>0</v>
      </c>
    </row>
    <row r="30" spans="1:4">
      <c r="B30" t="s">
        <v>47</v>
      </c>
      <c r="C30">
        <f>別紙１!C37</f>
        <v>0</v>
      </c>
    </row>
    <row r="31" spans="1:4">
      <c r="B31" t="s">
        <v>32</v>
      </c>
      <c r="C31">
        <f>別紙１!C38</f>
        <v>0</v>
      </c>
      <c r="D31" t="str">
        <f>[1]別紙1!E38</f>
        <v>（自由記述）</v>
      </c>
    </row>
    <row r="32" spans="1:4" ht="18.75" customHeight="1">
      <c r="A32" t="s">
        <v>413</v>
      </c>
      <c r="B32" t="s">
        <v>49</v>
      </c>
      <c r="C32">
        <f>別紙１!C40</f>
        <v>0</v>
      </c>
    </row>
    <row r="33" spans="1:4">
      <c r="B33" t="s">
        <v>50</v>
      </c>
      <c r="C33">
        <f>別紙１!C41</f>
        <v>0</v>
      </c>
    </row>
    <row r="34" spans="1:4">
      <c r="B34" t="s">
        <v>51</v>
      </c>
      <c r="C34">
        <f>別紙１!C42</f>
        <v>0</v>
      </c>
    </row>
    <row r="35" spans="1:4">
      <c r="B35" t="s">
        <v>32</v>
      </c>
      <c r="C35">
        <f>別紙１!C43</f>
        <v>0</v>
      </c>
      <c r="D35" t="str">
        <f>[1]別紙1!E43</f>
        <v>（自由記述）</v>
      </c>
    </row>
    <row r="36" spans="1:4">
      <c r="A36" t="s">
        <v>414</v>
      </c>
      <c r="B36" t="s">
        <v>415</v>
      </c>
      <c r="C36">
        <f>別紙１!C45</f>
        <v>0</v>
      </c>
    </row>
    <row r="37" spans="1:4">
      <c r="B37" t="s">
        <v>416</v>
      </c>
      <c r="C37">
        <f>別紙１!C46</f>
        <v>0</v>
      </c>
    </row>
    <row r="38" spans="1:4">
      <c r="B38" t="s">
        <v>417</v>
      </c>
      <c r="C38">
        <f>別紙１!C47</f>
        <v>0</v>
      </c>
    </row>
    <row r="39" spans="1:4">
      <c r="B39" t="s">
        <v>418</v>
      </c>
      <c r="C39">
        <f>別紙１!C48</f>
        <v>0</v>
      </c>
    </row>
    <row r="40" spans="1:4">
      <c r="B40" t="s">
        <v>419</v>
      </c>
      <c r="C40">
        <f>別紙１!C49</f>
        <v>0</v>
      </c>
    </row>
    <row r="41" spans="1:4">
      <c r="B41" t="s">
        <v>420</v>
      </c>
      <c r="C41">
        <f>別紙１!C50</f>
        <v>0</v>
      </c>
    </row>
    <row r="42" spans="1:4">
      <c r="B42" t="s">
        <v>421</v>
      </c>
      <c r="C42">
        <f>別紙１!C51</f>
        <v>0</v>
      </c>
    </row>
    <row r="43" spans="1:4">
      <c r="B43" t="s">
        <v>32</v>
      </c>
      <c r="C43">
        <f>別紙１!C52</f>
        <v>0</v>
      </c>
      <c r="D43" t="str">
        <f>[1]別紙1!E52</f>
        <v>（自由記述）</v>
      </c>
    </row>
    <row r="44" spans="1:4">
      <c r="A44" t="s">
        <v>422</v>
      </c>
      <c r="B44" t="s">
        <v>61</v>
      </c>
      <c r="C44">
        <f>別紙１!C54</f>
        <v>0</v>
      </c>
    </row>
    <row r="45" spans="1:4">
      <c r="B45" t="s">
        <v>62</v>
      </c>
      <c r="C45">
        <f>別紙１!C55</f>
        <v>0</v>
      </c>
    </row>
    <row r="46" spans="1:4">
      <c r="B46" t="s">
        <v>63</v>
      </c>
      <c r="C46">
        <f>別紙１!C56</f>
        <v>0</v>
      </c>
    </row>
    <row r="47" spans="1:4">
      <c r="B47" t="s">
        <v>64</v>
      </c>
      <c r="C47">
        <f>別紙１!C57</f>
        <v>0</v>
      </c>
    </row>
    <row r="48" spans="1:4">
      <c r="B48" t="s">
        <v>32</v>
      </c>
      <c r="C48">
        <f>別紙１!C58</f>
        <v>0</v>
      </c>
      <c r="D48" t="str">
        <f>[1]別紙1!E58</f>
        <v>（自由記述）</v>
      </c>
    </row>
    <row r="49" spans="1:3">
      <c r="A49" t="s">
        <v>423</v>
      </c>
      <c r="C49">
        <f>別紙１!C59</f>
        <v>0</v>
      </c>
    </row>
    <row r="50" spans="1:3">
      <c r="A50" t="s">
        <v>424</v>
      </c>
      <c r="B50" t="s">
        <v>425</v>
      </c>
      <c r="C50">
        <f>別紙１!C61</f>
        <v>0</v>
      </c>
    </row>
    <row r="51" spans="1:3">
      <c r="B51" t="s">
        <v>68</v>
      </c>
      <c r="C51">
        <f>別紙１!C62</f>
        <v>0</v>
      </c>
    </row>
    <row r="52" spans="1:3">
      <c r="B52" t="s">
        <v>69</v>
      </c>
      <c r="C52" t="str">
        <f>別紙１!C63</f>
        <v>（自由記述）</v>
      </c>
    </row>
    <row r="53" spans="1:3">
      <c r="A53" t="s">
        <v>426</v>
      </c>
      <c r="C53">
        <f>別紙１!C65</f>
        <v>0</v>
      </c>
    </row>
    <row r="54" spans="1:3">
      <c r="A54" t="s">
        <v>427</v>
      </c>
      <c r="B54" t="s">
        <v>428</v>
      </c>
      <c r="C54">
        <f>別紙１!C66</f>
        <v>0</v>
      </c>
    </row>
    <row r="55" spans="1:3">
      <c r="B55" t="s">
        <v>429</v>
      </c>
      <c r="C55">
        <f>別紙１!E66</f>
        <v>0</v>
      </c>
    </row>
    <row r="56" spans="1:3">
      <c r="A56" t="s">
        <v>430</v>
      </c>
      <c r="C56">
        <f>別紙１!C68</f>
        <v>0</v>
      </c>
    </row>
    <row r="57" spans="1:3">
      <c r="A57" t="s">
        <v>431</v>
      </c>
      <c r="C57">
        <f>別紙１!C69</f>
        <v>0</v>
      </c>
    </row>
    <row r="58" spans="1:3">
      <c r="A58" t="s">
        <v>432</v>
      </c>
      <c r="B58" t="s">
        <v>264</v>
      </c>
      <c r="C58" s="155">
        <f>'様式2-1-1'!D10</f>
        <v>0</v>
      </c>
    </row>
    <row r="59" spans="1:3">
      <c r="B59" t="s">
        <v>433</v>
      </c>
      <c r="C59" s="155">
        <f>'様式2-1-1'!D12</f>
        <v>0</v>
      </c>
    </row>
    <row r="60" spans="1:3">
      <c r="B60" t="s">
        <v>434</v>
      </c>
      <c r="C60" s="155">
        <f>'様式2-1-1'!D14</f>
        <v>0</v>
      </c>
    </row>
    <row r="61" spans="1:3">
      <c r="B61" t="s">
        <v>267</v>
      </c>
      <c r="C61" s="155">
        <f>'様式2-1-1'!D16</f>
        <v>0</v>
      </c>
    </row>
    <row r="62" spans="1:3">
      <c r="B62" t="s">
        <v>268</v>
      </c>
      <c r="C62" s="155">
        <f>'様式2-1-1'!D18</f>
        <v>0</v>
      </c>
    </row>
    <row r="63" spans="1:3">
      <c r="B63" t="s">
        <v>269</v>
      </c>
      <c r="C63" s="155">
        <f>'様式2-1-1'!D20</f>
        <v>0</v>
      </c>
    </row>
    <row r="64" spans="1:3">
      <c r="B64" t="s">
        <v>435</v>
      </c>
      <c r="C64" s="155">
        <f>'様式2-1-1'!D22</f>
        <v>0</v>
      </c>
    </row>
    <row r="65" spans="1:3">
      <c r="B65" t="s">
        <v>436</v>
      </c>
      <c r="C65" s="155">
        <f>'様式2-1-1'!D24</f>
        <v>0</v>
      </c>
    </row>
    <row r="66" spans="1:3">
      <c r="B66" t="s">
        <v>437</v>
      </c>
      <c r="C66" s="155">
        <f>'様式2-1-1'!D26</f>
        <v>0</v>
      </c>
    </row>
    <row r="67" spans="1:3">
      <c r="B67" t="s">
        <v>438</v>
      </c>
      <c r="C67" s="155">
        <f>'様式2-1-1'!E10</f>
        <v>0</v>
      </c>
    </row>
    <row r="68" spans="1:3">
      <c r="B68" t="s">
        <v>439</v>
      </c>
      <c r="C68">
        <f>'様式2-1-1'!H10</f>
        <v>0</v>
      </c>
    </row>
    <row r="69" spans="1:3">
      <c r="B69" t="s">
        <v>440</v>
      </c>
      <c r="C69">
        <f>'様式2-1-1'!I10</f>
        <v>0</v>
      </c>
    </row>
    <row r="70" spans="1:3">
      <c r="B70" t="s">
        <v>441</v>
      </c>
      <c r="C70" s="155">
        <f>'様式2-1-1'!E26</f>
        <v>0</v>
      </c>
    </row>
    <row r="71" spans="1:3">
      <c r="B71" t="s">
        <v>442</v>
      </c>
      <c r="C71">
        <f>'様式2-1-1'!H26</f>
        <v>0</v>
      </c>
    </row>
    <row r="72" spans="1:3">
      <c r="B72" t="s">
        <v>443</v>
      </c>
      <c r="C72">
        <f>'様式2-1-1'!I26</f>
        <v>0</v>
      </c>
    </row>
    <row r="73" spans="1:3">
      <c r="B73" t="s">
        <v>444</v>
      </c>
      <c r="C73" s="155">
        <f>'様式2-1-1'!C34</f>
        <v>0</v>
      </c>
    </row>
    <row r="74" spans="1:3">
      <c r="B74" t="s">
        <v>445</v>
      </c>
      <c r="C74" s="155">
        <f>'様式2-1-1'!E34</f>
        <v>0</v>
      </c>
    </row>
    <row r="75" spans="1:3">
      <c r="B75" t="s">
        <v>446</v>
      </c>
      <c r="C75" s="156">
        <f>'様式2-1-1'!E39</f>
        <v>0</v>
      </c>
    </row>
    <row r="76" spans="1:3">
      <c r="B76" t="s">
        <v>447</v>
      </c>
      <c r="C76" s="156">
        <f>'様式2-1-1'!E40</f>
        <v>0</v>
      </c>
    </row>
    <row r="77" spans="1:3">
      <c r="B77" t="s">
        <v>278</v>
      </c>
      <c r="C77" s="156">
        <f>'様式2-1-1'!E41</f>
        <v>0</v>
      </c>
    </row>
    <row r="78" spans="1:3">
      <c r="A78" t="s">
        <v>448</v>
      </c>
      <c r="B78" t="s">
        <v>264</v>
      </c>
      <c r="C78" s="155">
        <f>'様式2-3-1'!D10</f>
        <v>0</v>
      </c>
    </row>
    <row r="79" spans="1:3">
      <c r="B79" t="s">
        <v>433</v>
      </c>
      <c r="C79" s="155">
        <f>'様式2-3-1'!D12</f>
        <v>0</v>
      </c>
    </row>
    <row r="80" spans="1:3">
      <c r="B80" t="s">
        <v>434</v>
      </c>
      <c r="C80" s="155">
        <f>'様式2-3-1'!D14</f>
        <v>0</v>
      </c>
    </row>
    <row r="81" spans="2:3">
      <c r="B81" t="s">
        <v>267</v>
      </c>
      <c r="C81" s="155">
        <f>'様式2-3-1'!D16</f>
        <v>0</v>
      </c>
    </row>
    <row r="82" spans="2:3">
      <c r="B82" t="s">
        <v>268</v>
      </c>
      <c r="C82" s="155">
        <f>'様式2-3-1'!D18</f>
        <v>0</v>
      </c>
    </row>
    <row r="83" spans="2:3">
      <c r="B83" t="s">
        <v>269</v>
      </c>
      <c r="C83" s="155">
        <f>'様式2-3-1'!D20</f>
        <v>0</v>
      </c>
    </row>
    <row r="84" spans="2:3">
      <c r="B84" t="s">
        <v>435</v>
      </c>
      <c r="C84" s="155">
        <f>'様式2-3-1'!D22</f>
        <v>0</v>
      </c>
    </row>
    <row r="85" spans="2:3">
      <c r="B85" t="s">
        <v>436</v>
      </c>
      <c r="C85" s="155">
        <f>'様式2-3-1'!D24</f>
        <v>0</v>
      </c>
    </row>
    <row r="86" spans="2:3">
      <c r="B86" t="s">
        <v>437</v>
      </c>
      <c r="C86" s="155">
        <f>'様式2-3-1'!D26</f>
        <v>0</v>
      </c>
    </row>
    <row r="87" spans="2:3">
      <c r="B87" t="s">
        <v>438</v>
      </c>
      <c r="C87" s="155">
        <f>'様式2-3-1'!E10</f>
        <v>0</v>
      </c>
    </row>
    <row r="88" spans="2:3">
      <c r="B88" t="s">
        <v>439</v>
      </c>
      <c r="C88">
        <f>'様式2-3-1'!H10</f>
        <v>0</v>
      </c>
    </row>
    <row r="89" spans="2:3">
      <c r="B89" t="s">
        <v>440</v>
      </c>
      <c r="C89">
        <f>'様式2-3-1'!I10</f>
        <v>0</v>
      </c>
    </row>
    <row r="90" spans="2:3">
      <c r="B90" t="s">
        <v>441</v>
      </c>
      <c r="C90" s="155">
        <f>'様式2-3-1'!E26</f>
        <v>0</v>
      </c>
    </row>
    <row r="91" spans="2:3">
      <c r="B91" t="s">
        <v>442</v>
      </c>
      <c r="C91" s="155">
        <f>'様式2-3-1'!H26</f>
        <v>0</v>
      </c>
    </row>
    <row r="92" spans="2:3">
      <c r="B92" t="s">
        <v>443</v>
      </c>
      <c r="C92">
        <f>'様式2-3-1'!I26</f>
        <v>0</v>
      </c>
    </row>
    <row r="93" spans="2:3">
      <c r="B93" t="s">
        <v>444</v>
      </c>
      <c r="C93" s="155">
        <f>'様式2-3-1'!C34</f>
        <v>0</v>
      </c>
    </row>
    <row r="94" spans="2:3">
      <c r="B94" t="s">
        <v>449</v>
      </c>
      <c r="C94" s="155">
        <f>'様式2-3-1'!E34</f>
        <v>0</v>
      </c>
    </row>
    <row r="95" spans="2:3">
      <c r="B95" t="s">
        <v>355</v>
      </c>
      <c r="C95" s="155">
        <f>'様式2-3-1'!G34</f>
        <v>0</v>
      </c>
    </row>
    <row r="96" spans="2:3">
      <c r="B96" t="s">
        <v>351</v>
      </c>
      <c r="C96" s="155">
        <f>'様式2-3-1'!I34</f>
        <v>0</v>
      </c>
    </row>
    <row r="97" spans="1:4">
      <c r="B97" t="s">
        <v>446</v>
      </c>
      <c r="C97" s="156">
        <f>'様式2-3-1'!G39</f>
        <v>0</v>
      </c>
    </row>
    <row r="98" spans="1:4">
      <c r="B98" t="s">
        <v>447</v>
      </c>
      <c r="C98" s="156">
        <f>'様式2-3-1'!G40</f>
        <v>0</v>
      </c>
    </row>
    <row r="99" spans="1:4">
      <c r="B99" t="s">
        <v>278</v>
      </c>
      <c r="C99" s="156">
        <f>'様式2-3-1'!G41</f>
        <v>0</v>
      </c>
    </row>
    <row r="100" spans="1:4">
      <c r="A100" t="s">
        <v>450</v>
      </c>
      <c r="B100" t="s">
        <v>451</v>
      </c>
      <c r="C100">
        <f>様式3!B5</f>
        <v>0</v>
      </c>
    </row>
    <row r="101" spans="1:4">
      <c r="B101" t="s">
        <v>452</v>
      </c>
      <c r="C101">
        <f>様式3!D5</f>
        <v>0</v>
      </c>
    </row>
    <row r="102" spans="1:4">
      <c r="B102" t="s">
        <v>453</v>
      </c>
      <c r="C102">
        <f>様式3!B8</f>
        <v>0</v>
      </c>
    </row>
    <row r="103" spans="1:4">
      <c r="B103" t="s">
        <v>454</v>
      </c>
      <c r="C103">
        <f>様式3!D8</f>
        <v>0</v>
      </c>
    </row>
    <row r="104" spans="1:4">
      <c r="B104" t="s">
        <v>455</v>
      </c>
      <c r="C104">
        <f>様式3!B9</f>
        <v>0</v>
      </c>
    </row>
    <row r="105" spans="1:4">
      <c r="B105" t="s">
        <v>456</v>
      </c>
      <c r="C105">
        <f>様式3!D9</f>
        <v>0</v>
      </c>
    </row>
    <row r="106" spans="1:4">
      <c r="B106" t="s">
        <v>457</v>
      </c>
      <c r="C106">
        <f>様式3!B10</f>
        <v>0</v>
      </c>
    </row>
    <row r="107" spans="1:4">
      <c r="B107" t="s">
        <v>458</v>
      </c>
      <c r="C107">
        <f>様式3!D11</f>
        <v>0</v>
      </c>
    </row>
    <row r="108" spans="1:4">
      <c r="B108" t="s">
        <v>459</v>
      </c>
      <c r="C108">
        <f>様式3!D12</f>
        <v>0</v>
      </c>
    </row>
    <row r="109" spans="1:4">
      <c r="B109" t="s">
        <v>460</v>
      </c>
      <c r="C109">
        <f>様式3!D15</f>
        <v>0</v>
      </c>
    </row>
    <row r="110" spans="1:4">
      <c r="B110" t="s">
        <v>461</v>
      </c>
      <c r="C110">
        <f>様式3!B18</f>
        <v>0</v>
      </c>
    </row>
    <row r="111" spans="1:4">
      <c r="B111" t="s">
        <v>462</v>
      </c>
      <c r="C111">
        <f>様式3!B22</f>
        <v>0</v>
      </c>
      <c r="D111">
        <f>様式3!D22</f>
        <v>0</v>
      </c>
    </row>
    <row r="112" spans="1:4">
      <c r="C112">
        <f>様式3!B23</f>
        <v>0</v>
      </c>
      <c r="D112">
        <f>様式3!D23</f>
        <v>0</v>
      </c>
    </row>
    <row r="113" spans="1:6">
      <c r="C113">
        <f>様式3!B24</f>
        <v>0</v>
      </c>
      <c r="D113">
        <f>様式3!D24</f>
        <v>0</v>
      </c>
    </row>
    <row r="114" spans="1:6">
      <c r="C114">
        <f>様式3!B25</f>
        <v>0</v>
      </c>
      <c r="D114">
        <f>様式3!D25</f>
        <v>0</v>
      </c>
    </row>
    <row r="115" spans="1:6">
      <c r="C115">
        <f>様式3!B26</f>
        <v>0</v>
      </c>
      <c r="D115">
        <f>様式3!D26</f>
        <v>0</v>
      </c>
    </row>
    <row r="116" spans="1:6">
      <c r="B116" t="s">
        <v>463</v>
      </c>
      <c r="C116">
        <f>様式3!A32</f>
        <v>0</v>
      </c>
      <c r="D116">
        <f>様式3!B32</f>
        <v>0</v>
      </c>
      <c r="E116">
        <f>様式3!C32</f>
        <v>0</v>
      </c>
      <c r="F116">
        <f>様式3!D32</f>
        <v>0</v>
      </c>
    </row>
    <row r="117" spans="1:6">
      <c r="C117">
        <f>様式3!A33</f>
        <v>0</v>
      </c>
      <c r="D117">
        <f>様式3!B33</f>
        <v>0</v>
      </c>
      <c r="E117">
        <f>様式3!C33</f>
        <v>0</v>
      </c>
      <c r="F117">
        <f>様式3!D33</f>
        <v>0</v>
      </c>
    </row>
    <row r="118" spans="1:6">
      <c r="C118">
        <f>様式3!A34</f>
        <v>0</v>
      </c>
      <c r="D118">
        <f>様式3!B34</f>
        <v>0</v>
      </c>
      <c r="E118">
        <f>様式3!C34</f>
        <v>0</v>
      </c>
      <c r="F118">
        <f>様式3!D34</f>
        <v>0</v>
      </c>
    </row>
    <row r="119" spans="1:6">
      <c r="C119">
        <f>様式3!A35</f>
        <v>0</v>
      </c>
      <c r="D119">
        <f>様式3!B35</f>
        <v>0</v>
      </c>
      <c r="E119">
        <f>様式3!C35</f>
        <v>0</v>
      </c>
      <c r="F119">
        <f>様式3!D35</f>
        <v>0</v>
      </c>
    </row>
    <row r="120" spans="1:6">
      <c r="C120">
        <f>様式3!A36</f>
        <v>0</v>
      </c>
      <c r="D120">
        <f>様式3!B36</f>
        <v>0</v>
      </c>
      <c r="E120">
        <f>様式3!C36</f>
        <v>0</v>
      </c>
      <c r="F120">
        <f>様式3!D36</f>
        <v>0</v>
      </c>
    </row>
    <row r="121" spans="1:6">
      <c r="B121" t="s">
        <v>464</v>
      </c>
      <c r="C121">
        <f>様式3!A45</f>
        <v>0</v>
      </c>
    </row>
    <row r="122" spans="1:6">
      <c r="B122" t="s">
        <v>339</v>
      </c>
      <c r="C122">
        <f>様式3!B58</f>
        <v>0</v>
      </c>
    </row>
    <row r="123" spans="1:6">
      <c r="B123" t="s">
        <v>340</v>
      </c>
      <c r="C123">
        <f>様式3!B59</f>
        <v>0</v>
      </c>
    </row>
    <row r="124" spans="1:6">
      <c r="B124" t="s">
        <v>341</v>
      </c>
      <c r="C124">
        <f>様式3!B60</f>
        <v>0</v>
      </c>
    </row>
    <row r="125" spans="1:6">
      <c r="B125" t="s">
        <v>465</v>
      </c>
      <c r="C125">
        <f>様式3!B64</f>
        <v>0</v>
      </c>
    </row>
    <row r="126" spans="1:6">
      <c r="B126" t="s">
        <v>466</v>
      </c>
      <c r="C126">
        <f>様式3!B68</f>
        <v>0</v>
      </c>
    </row>
    <row r="127" spans="1:6">
      <c r="A127" t="s">
        <v>467</v>
      </c>
      <c r="B127" t="s">
        <v>468</v>
      </c>
      <c r="C127">
        <f>様式12!A17</f>
        <v>0</v>
      </c>
      <c r="D127">
        <f>様式12!B17</f>
        <v>0</v>
      </c>
      <c r="E127">
        <f>様式12!C17</f>
        <v>0</v>
      </c>
      <c r="F127">
        <f>様式12!D17</f>
        <v>0</v>
      </c>
    </row>
    <row r="128" spans="1:6">
      <c r="C128">
        <f>様式12!A18</f>
        <v>0</v>
      </c>
      <c r="D128">
        <f>様式12!B18</f>
        <v>0</v>
      </c>
      <c r="E128">
        <f>様式12!C18</f>
        <v>0</v>
      </c>
      <c r="F128">
        <f>様式12!D18</f>
        <v>0</v>
      </c>
    </row>
    <row r="129" spans="3:6">
      <c r="C129">
        <f>様式12!A19</f>
        <v>0</v>
      </c>
      <c r="D129">
        <f>様式12!B19</f>
        <v>0</v>
      </c>
      <c r="E129">
        <f>様式12!C19</f>
        <v>0</v>
      </c>
      <c r="F129">
        <f>様式12!D19</f>
        <v>0</v>
      </c>
    </row>
    <row r="130" spans="3:6">
      <c r="C130">
        <f>様式12!A20</f>
        <v>0</v>
      </c>
      <c r="D130">
        <f>様式12!B20</f>
        <v>0</v>
      </c>
      <c r="E130">
        <f>様式12!C20</f>
        <v>0</v>
      </c>
      <c r="F130">
        <f>様式12!D20</f>
        <v>0</v>
      </c>
    </row>
    <row r="131" spans="3:6">
      <c r="C131">
        <f>様式12!A21</f>
        <v>0</v>
      </c>
      <c r="D131">
        <f>様式12!B21</f>
        <v>0</v>
      </c>
      <c r="E131">
        <f>様式12!C21</f>
        <v>0</v>
      </c>
      <c r="F131">
        <f>様式12!D21</f>
        <v>0</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表紙</vt:lpstr>
      <vt:lpstr>別紙１</vt:lpstr>
      <vt:lpstr>記入見本</vt:lpstr>
      <vt:lpstr>様式2-1-1</vt:lpstr>
      <vt:lpstr>様式3</vt:lpstr>
      <vt:lpstr>様式2-2-1</vt:lpstr>
      <vt:lpstr>様式2-3-1</vt:lpstr>
      <vt:lpstr>様式2-1-2</vt:lpstr>
      <vt:lpstr>様式2-2-2</vt:lpstr>
      <vt:lpstr>様式2-3-2</vt:lpstr>
      <vt:lpstr>様式7</vt:lpstr>
      <vt:lpstr>様式12</vt:lpstr>
      <vt:lpstr>ここは触らない</vt:lpstr>
      <vt:lpstr>データセット</vt:lpstr>
      <vt:lpstr>記入見本!Print_Area</vt:lpstr>
      <vt:lpstr>別紙１!Print_Area</vt:lpstr>
      <vt:lpstr>様式12!Print_Area</vt:lpstr>
      <vt:lpstr>'様式2-1-1'!Print_Area</vt:lpstr>
      <vt:lpstr>'様式2-1-2'!Print_Area</vt:lpstr>
      <vt:lpstr>'様式2-2-1'!Print_Area</vt:lpstr>
      <vt:lpstr>'様式2-2-2'!Print_Area</vt:lpstr>
      <vt:lpstr>'様式2-3-1'!Print_Area</vt:lpstr>
      <vt:lpstr>'様式2-3-2'!Print_Area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2024-06-25T01:39:21Z</cp:lastPrinted>
  <dcterms:created xsi:type="dcterms:W3CDTF">2022-03-18T10:08:48Z</dcterms:created>
  <dcterms:modified xsi:type="dcterms:W3CDTF">2024-08-13T01:07:19Z</dcterms:modified>
  <cp:category/>
  <cp:contentStatus/>
</cp:coreProperties>
</file>