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divfile\division\17040\★入札代行事務\R7\097水産加工流通課（電力）WTO\02.公開\"/>
    </mc:Choice>
  </mc:AlternateContent>
  <xr:revisionPtr revIDLastSave="0" documentId="13_ncr:1_{DDB641FA-8D73-4880-83B9-D9E99FE152E4}" xr6:coauthVersionLast="47" xr6:coauthVersionMax="47" xr10:uidLastSave="{00000000-0000-0000-0000-000000000000}"/>
  <bookViews>
    <workbookView xWindow="-108" yWindow="-108" windowWidth="23256" windowHeight="12456" xr2:uid="{00000000-000D-0000-FFFF-FFFF00000000}"/>
  </bookViews>
  <sheets>
    <sheet name="長崎魚市場" sheetId="1" r:id="rId1"/>
  </sheets>
  <definedNames>
    <definedName name="_xlnm.Print_Area" localSheetId="0">長崎魚市場!$A$1:$Q$132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 i="1" l="1"/>
  <c r="H8" i="1"/>
  <c r="H7" i="1"/>
  <c r="H6" i="1"/>
  <c r="H5" i="1"/>
  <c r="L120" i="1"/>
  <c r="D52" i="1"/>
  <c r="D38" i="1"/>
  <c r="C112" i="1"/>
  <c r="C90" i="1"/>
  <c r="C68" i="1"/>
  <c r="C46" i="1"/>
  <c r="C24" i="1"/>
  <c r="L84" i="1"/>
  <c r="M84" i="1" s="1"/>
  <c r="I84" i="1"/>
  <c r="F84" i="1"/>
  <c r="D84" i="1"/>
  <c r="L83" i="1"/>
  <c r="I83" i="1"/>
  <c r="F83" i="1"/>
  <c r="D83" i="1"/>
  <c r="L82" i="1"/>
  <c r="I82" i="1"/>
  <c r="D82" i="1"/>
  <c r="F82" i="1" s="1"/>
  <c r="L81" i="1"/>
  <c r="I81" i="1"/>
  <c r="M81" i="1" s="1"/>
  <c r="D81" i="1"/>
  <c r="F81" i="1" s="1"/>
  <c r="Q81" i="1" s="1"/>
  <c r="L80" i="1"/>
  <c r="M80" i="1" s="1"/>
  <c r="I80" i="1"/>
  <c r="D80" i="1"/>
  <c r="F80" i="1" s="1"/>
  <c r="L79" i="1"/>
  <c r="I79" i="1"/>
  <c r="D79" i="1"/>
  <c r="F79" i="1" s="1"/>
  <c r="L78" i="1"/>
  <c r="I78" i="1"/>
  <c r="M78" i="1" s="1"/>
  <c r="D78" i="1"/>
  <c r="F78" i="1" s="1"/>
  <c r="L77" i="1"/>
  <c r="I77" i="1"/>
  <c r="M77" i="1" s="1"/>
  <c r="D77" i="1"/>
  <c r="F77" i="1" s="1"/>
  <c r="Q77" i="1" s="1"/>
  <c r="L76" i="1"/>
  <c r="I76" i="1"/>
  <c r="F76" i="1"/>
  <c r="D76" i="1"/>
  <c r="L75" i="1"/>
  <c r="I75" i="1"/>
  <c r="F75" i="1"/>
  <c r="D75" i="1"/>
  <c r="L74" i="1"/>
  <c r="I74" i="1"/>
  <c r="D74" i="1"/>
  <c r="F74" i="1" s="1"/>
  <c r="L73" i="1"/>
  <c r="I73" i="1"/>
  <c r="M73" i="1" s="1"/>
  <c r="D73" i="1"/>
  <c r="F73" i="1" s="1"/>
  <c r="L62" i="1"/>
  <c r="M62" i="1" s="1"/>
  <c r="I62" i="1"/>
  <c r="D62" i="1"/>
  <c r="F62" i="1" s="1"/>
  <c r="L61" i="1"/>
  <c r="I61" i="1"/>
  <c r="M61" i="1" s="1"/>
  <c r="D61" i="1"/>
  <c r="F61" i="1" s="1"/>
  <c r="Q61" i="1" s="1"/>
  <c r="L60" i="1"/>
  <c r="I60" i="1"/>
  <c r="M60" i="1" s="1"/>
  <c r="D60" i="1"/>
  <c r="F60" i="1" s="1"/>
  <c r="L59" i="1"/>
  <c r="I59" i="1"/>
  <c r="M59" i="1" s="1"/>
  <c r="D59" i="1"/>
  <c r="F59" i="1" s="1"/>
  <c r="L58" i="1"/>
  <c r="M58" i="1" s="1"/>
  <c r="I58" i="1"/>
  <c r="D58" i="1"/>
  <c r="F58" i="1" s="1"/>
  <c r="L57" i="1"/>
  <c r="I57" i="1"/>
  <c r="D57" i="1"/>
  <c r="F57" i="1" s="1"/>
  <c r="L56" i="1"/>
  <c r="I56" i="1"/>
  <c r="M56" i="1" s="1"/>
  <c r="D56" i="1"/>
  <c r="F56" i="1" s="1"/>
  <c r="Q56" i="1" s="1"/>
  <c r="L55" i="1"/>
  <c r="I55" i="1"/>
  <c r="M55" i="1" s="1"/>
  <c r="D55" i="1"/>
  <c r="F55" i="1" s="1"/>
  <c r="M54" i="1"/>
  <c r="L54" i="1"/>
  <c r="I54" i="1"/>
  <c r="D54" i="1"/>
  <c r="F54" i="1" s="1"/>
  <c r="L53" i="1"/>
  <c r="I53" i="1"/>
  <c r="D53" i="1"/>
  <c r="F53" i="1" s="1"/>
  <c r="L52" i="1"/>
  <c r="I52" i="1"/>
  <c r="F52" i="1"/>
  <c r="L51" i="1"/>
  <c r="I51" i="1"/>
  <c r="M51" i="1" s="1"/>
  <c r="D51" i="1"/>
  <c r="F51" i="1" s="1"/>
  <c r="Q51" i="1" s="1"/>
  <c r="M79" i="1" l="1"/>
  <c r="M83" i="1"/>
  <c r="M82" i="1"/>
  <c r="Q82" i="1" s="1"/>
  <c r="M75" i="1"/>
  <c r="Q75" i="1" s="1"/>
  <c r="M74" i="1"/>
  <c r="Q74" i="1" s="1"/>
  <c r="Q78" i="1"/>
  <c r="M76" i="1"/>
  <c r="Q76" i="1" s="1"/>
  <c r="Q84" i="1"/>
  <c r="Q80" i="1"/>
  <c r="Q62" i="1"/>
  <c r="M57" i="1"/>
  <c r="Q57" i="1" s="1"/>
  <c r="Q60" i="1"/>
  <c r="Q58" i="1"/>
  <c r="Q54" i="1"/>
  <c r="Q55" i="1"/>
  <c r="M52" i="1"/>
  <c r="Q52" i="1" s="1"/>
  <c r="M53" i="1"/>
  <c r="Q53" i="1" s="1"/>
  <c r="Q59" i="1"/>
  <c r="Q83" i="1"/>
  <c r="Q79" i="1"/>
  <c r="Q73" i="1"/>
  <c r="Q86" i="1" l="1"/>
  <c r="Q64" i="1"/>
  <c r="L95" i="1" l="1"/>
  <c r="D29" i="1"/>
  <c r="D106" i="1" l="1"/>
  <c r="D105" i="1"/>
  <c r="D104" i="1"/>
  <c r="D103" i="1"/>
  <c r="D102" i="1"/>
  <c r="D101" i="1"/>
  <c r="D100" i="1"/>
  <c r="D99" i="1"/>
  <c r="D98" i="1"/>
  <c r="D97" i="1"/>
  <c r="D96" i="1"/>
  <c r="D95" i="1"/>
  <c r="L106" i="1"/>
  <c r="I106" i="1"/>
  <c r="L105" i="1"/>
  <c r="I105" i="1"/>
  <c r="L104" i="1"/>
  <c r="I104" i="1"/>
  <c r="L103" i="1"/>
  <c r="I103" i="1"/>
  <c r="L102" i="1"/>
  <c r="I102" i="1"/>
  <c r="L101" i="1"/>
  <c r="I101" i="1"/>
  <c r="L97" i="1"/>
  <c r="I97" i="1"/>
  <c r="L96" i="1"/>
  <c r="I96" i="1"/>
  <c r="I95" i="1"/>
  <c r="D40" i="1"/>
  <c r="D39" i="1"/>
  <c r="D37" i="1"/>
  <c r="D36" i="1"/>
  <c r="D34" i="1"/>
  <c r="D33" i="1"/>
  <c r="D32" i="1"/>
  <c r="D31" i="1"/>
  <c r="D30" i="1"/>
  <c r="L40" i="1"/>
  <c r="I40" i="1"/>
  <c r="L39" i="1"/>
  <c r="I39" i="1"/>
  <c r="L38" i="1"/>
  <c r="I38" i="1"/>
  <c r="L37" i="1"/>
  <c r="I37" i="1"/>
  <c r="L36" i="1"/>
  <c r="I36" i="1"/>
  <c r="L35" i="1"/>
  <c r="I35" i="1"/>
  <c r="D35" i="1"/>
  <c r="L31" i="1"/>
  <c r="I31" i="1"/>
  <c r="L30" i="1"/>
  <c r="I30" i="1"/>
  <c r="L29" i="1"/>
  <c r="I29" i="1"/>
  <c r="M96" i="1" l="1"/>
  <c r="M29" i="1"/>
  <c r="F29" i="1"/>
  <c r="M38" i="1"/>
  <c r="M106" i="1"/>
  <c r="M40" i="1"/>
  <c r="M30" i="1"/>
  <c r="M104" i="1"/>
  <c r="M102" i="1"/>
  <c r="M36" i="1"/>
  <c r="M35" i="1"/>
  <c r="M39" i="1"/>
  <c r="M95" i="1"/>
  <c r="M101" i="1"/>
  <c r="M105" i="1"/>
  <c r="M31" i="1"/>
  <c r="M37" i="1"/>
  <c r="M97" i="1"/>
  <c r="M103" i="1"/>
  <c r="I100" i="1"/>
  <c r="L98" i="1"/>
  <c r="L32" i="1"/>
  <c r="I33" i="1"/>
  <c r="L99" i="1"/>
  <c r="L33" i="1"/>
  <c r="I98" i="1"/>
  <c r="I99" i="1"/>
  <c r="F101" i="1"/>
  <c r="F95" i="1"/>
  <c r="L100" i="1"/>
  <c r="F38" i="1"/>
  <c r="F98" i="1"/>
  <c r="F104" i="1"/>
  <c r="F106" i="1"/>
  <c r="F97" i="1"/>
  <c r="F99" i="1"/>
  <c r="F103" i="1"/>
  <c r="F105" i="1"/>
  <c r="F96" i="1"/>
  <c r="F100" i="1"/>
  <c r="F102" i="1"/>
  <c r="F40" i="1"/>
  <c r="I32" i="1"/>
  <c r="F32" i="1"/>
  <c r="L34" i="1"/>
  <c r="I34" i="1"/>
  <c r="M34" i="1" s="1"/>
  <c r="F35" i="1"/>
  <c r="F31" i="1"/>
  <c r="F33" i="1"/>
  <c r="F37" i="1"/>
  <c r="F39" i="1"/>
  <c r="F30" i="1"/>
  <c r="F34" i="1"/>
  <c r="F36" i="1"/>
  <c r="Q29" i="1" l="1"/>
  <c r="M33" i="1"/>
  <c r="Q33" i="1" s="1"/>
  <c r="M32" i="1"/>
  <c r="Q32" i="1" s="1"/>
  <c r="M100" i="1"/>
  <c r="Q100" i="1" s="1"/>
  <c r="M99" i="1"/>
  <c r="Q99" i="1" s="1"/>
  <c r="M98" i="1"/>
  <c r="Q98" i="1" s="1"/>
  <c r="Q95" i="1"/>
  <c r="Q36" i="1"/>
  <c r="Q34" i="1"/>
  <c r="Q101" i="1"/>
  <c r="Q96" i="1"/>
  <c r="Q105" i="1"/>
  <c r="Q104" i="1"/>
  <c r="Q38" i="1"/>
  <c r="Q40" i="1"/>
  <c r="Q103" i="1"/>
  <c r="Q102" i="1"/>
  <c r="Q106" i="1"/>
  <c r="Q97" i="1"/>
  <c r="Q37" i="1"/>
  <c r="Q31" i="1"/>
  <c r="Q30" i="1"/>
  <c r="Q39" i="1"/>
  <c r="Q35" i="1"/>
  <c r="Q42" i="1" l="1"/>
  <c r="Q108" i="1"/>
  <c r="D128" i="1" l="1"/>
  <c r="D127" i="1"/>
  <c r="D126" i="1"/>
  <c r="D125" i="1"/>
  <c r="D124" i="1"/>
  <c r="D123" i="1"/>
  <c r="D122" i="1"/>
  <c r="D121" i="1"/>
  <c r="D120" i="1"/>
  <c r="D119" i="1"/>
  <c r="D118" i="1"/>
  <c r="D117" i="1"/>
  <c r="L128" i="1" l="1"/>
  <c r="I128" i="1"/>
  <c r="L127" i="1"/>
  <c r="I127" i="1"/>
  <c r="L126" i="1"/>
  <c r="I126" i="1"/>
  <c r="L125" i="1"/>
  <c r="I125" i="1"/>
  <c r="L124" i="1"/>
  <c r="I124" i="1"/>
  <c r="L123" i="1"/>
  <c r="I123" i="1"/>
  <c r="L119" i="1"/>
  <c r="I119" i="1"/>
  <c r="L118" i="1"/>
  <c r="I118" i="1"/>
  <c r="L117" i="1"/>
  <c r="I117" i="1"/>
  <c r="M126" i="1" l="1"/>
  <c r="M127" i="1"/>
  <c r="M117" i="1"/>
  <c r="M124" i="1"/>
  <c r="M128" i="1"/>
  <c r="M118" i="1"/>
  <c r="M119" i="1"/>
  <c r="M123" i="1"/>
  <c r="M125" i="1"/>
  <c r="I121" i="1"/>
  <c r="L122" i="1"/>
  <c r="L121" i="1"/>
  <c r="F128" i="1"/>
  <c r="F126" i="1"/>
  <c r="F120" i="1"/>
  <c r="F119" i="1"/>
  <c r="F117" i="1"/>
  <c r="I120" i="1"/>
  <c r="F121" i="1"/>
  <c r="F125" i="1"/>
  <c r="I122" i="1"/>
  <c r="F123" i="1"/>
  <c r="F127" i="1"/>
  <c r="F118" i="1"/>
  <c r="F122" i="1"/>
  <c r="F124" i="1"/>
  <c r="M122" i="1" l="1"/>
  <c r="Q122" i="1" s="1"/>
  <c r="M120" i="1"/>
  <c r="Q120" i="1" s="1"/>
  <c r="M121" i="1"/>
  <c r="Q121" i="1" s="1"/>
  <c r="Q117" i="1"/>
  <c r="Q126" i="1"/>
  <c r="Q127" i="1"/>
  <c r="Q118" i="1"/>
  <c r="Q119" i="1"/>
  <c r="Q128" i="1"/>
  <c r="Q125" i="1"/>
  <c r="Q124" i="1"/>
  <c r="Q123" i="1"/>
  <c r="Q130" i="1" l="1"/>
  <c r="H10" i="1" l="1"/>
  <c r="H11" i="1" l="1"/>
  <c r="H12" i="1"/>
</calcChain>
</file>

<file path=xl/sharedStrings.xml><?xml version="1.0" encoding="utf-8"?>
<sst xmlns="http://schemas.openxmlformats.org/spreadsheetml/2006/main" count="324" uniqueCount="69">
  <si>
    <t>基本料金</t>
    <rPh sb="0" eb="2">
      <t>キホン</t>
    </rPh>
    <rPh sb="2" eb="4">
      <t>リョウキン</t>
    </rPh>
    <phoneticPr fontId="1"/>
  </si>
  <si>
    <t>予定契約電力</t>
    <rPh sb="0" eb="2">
      <t>ヨテイ</t>
    </rPh>
    <rPh sb="2" eb="4">
      <t>ケイヤク</t>
    </rPh>
    <rPh sb="4" eb="6">
      <t>デンリョク</t>
    </rPh>
    <phoneticPr fontId="1"/>
  </si>
  <si>
    <t>単価</t>
    <rPh sb="0" eb="2">
      <t>タンカ</t>
    </rPh>
    <phoneticPr fontId="1"/>
  </si>
  <si>
    <t>計</t>
    <rPh sb="0" eb="1">
      <t>ケイ</t>
    </rPh>
    <phoneticPr fontId="1"/>
  </si>
  <si>
    <t>（kW)</t>
    <phoneticPr fontId="1"/>
  </si>
  <si>
    <t>（円／kW)</t>
    <rPh sb="1" eb="2">
      <t>エン</t>
    </rPh>
    <phoneticPr fontId="1"/>
  </si>
  <si>
    <t>（円）</t>
    <rPh sb="1" eb="2">
      <t>エン</t>
    </rPh>
    <phoneticPr fontId="1"/>
  </si>
  <si>
    <t>電力量料金</t>
    <rPh sb="0" eb="2">
      <t>デンリョク</t>
    </rPh>
    <rPh sb="2" eb="3">
      <t>リョウ</t>
    </rPh>
    <rPh sb="3" eb="5">
      <t>リョウキン</t>
    </rPh>
    <phoneticPr fontId="1"/>
  </si>
  <si>
    <t>夏季</t>
    <rPh sb="0" eb="2">
      <t>カキ</t>
    </rPh>
    <phoneticPr fontId="1"/>
  </si>
  <si>
    <t>予定使用電力量</t>
    <rPh sb="0" eb="2">
      <t>ヨテイ</t>
    </rPh>
    <rPh sb="2" eb="4">
      <t>シヨウ</t>
    </rPh>
    <rPh sb="4" eb="6">
      <t>デンリョク</t>
    </rPh>
    <rPh sb="6" eb="7">
      <t>リョウ</t>
    </rPh>
    <phoneticPr fontId="1"/>
  </si>
  <si>
    <t>（kWh）</t>
    <phoneticPr fontId="1"/>
  </si>
  <si>
    <t>（円／kWh）</t>
    <rPh sb="1" eb="2">
      <t>エン</t>
    </rPh>
    <phoneticPr fontId="1"/>
  </si>
  <si>
    <t>その他季</t>
    <rPh sb="2" eb="3">
      <t>タ</t>
    </rPh>
    <rPh sb="3" eb="4">
      <t>キ</t>
    </rPh>
    <phoneticPr fontId="1"/>
  </si>
  <si>
    <t>電力量料金計</t>
    <rPh sb="0" eb="2">
      <t>デンリョク</t>
    </rPh>
    <rPh sb="2" eb="3">
      <t>リョウ</t>
    </rPh>
    <rPh sb="3" eb="5">
      <t>リョウキン</t>
    </rPh>
    <rPh sb="5" eb="6">
      <t>ケイ</t>
    </rPh>
    <phoneticPr fontId="1"/>
  </si>
  <si>
    <t>割引対象額</t>
    <rPh sb="0" eb="2">
      <t>ワリビ</t>
    </rPh>
    <rPh sb="2" eb="4">
      <t>タイショウ</t>
    </rPh>
    <rPh sb="4" eb="5">
      <t>ガク</t>
    </rPh>
    <phoneticPr fontId="1"/>
  </si>
  <si>
    <t>割引率</t>
    <rPh sb="0" eb="2">
      <t>ワリビキ</t>
    </rPh>
    <rPh sb="2" eb="3">
      <t>リツ</t>
    </rPh>
    <phoneticPr fontId="1"/>
  </si>
  <si>
    <t>（％）</t>
    <phoneticPr fontId="1"/>
  </si>
  <si>
    <t>割引額</t>
    <rPh sb="0" eb="3">
      <t>ワリビキガク</t>
    </rPh>
    <phoneticPr fontId="1"/>
  </si>
  <si>
    <t>合計</t>
    <rPh sb="0" eb="2">
      <t>ゴウケイ</t>
    </rPh>
    <phoneticPr fontId="1"/>
  </si>
  <si>
    <t>-</t>
    <phoneticPr fontId="1"/>
  </si>
  <si>
    <r>
      <t>電気料金総額内訳書</t>
    </r>
    <r>
      <rPr>
        <b/>
        <sz val="16"/>
        <color rgb="FFFF0000"/>
        <rFont val="ＭＳ Ｐゴシック"/>
        <family val="3"/>
        <charset val="128"/>
        <scheme val="minor"/>
      </rPr>
      <t>【参考様式】</t>
    </r>
    <rPh sb="0" eb="2">
      <t>デンキ</t>
    </rPh>
    <rPh sb="2" eb="4">
      <t>リョウキン</t>
    </rPh>
    <rPh sb="4" eb="6">
      <t>ソウガク</t>
    </rPh>
    <rPh sb="6" eb="9">
      <t>ウチワケショ</t>
    </rPh>
    <rPh sb="10" eb="12">
      <t>サンコウ</t>
    </rPh>
    <rPh sb="12" eb="14">
      <t>ヨウシキ</t>
    </rPh>
    <phoneticPr fontId="1"/>
  </si>
  <si>
    <t>施設名</t>
    <rPh sb="0" eb="2">
      <t>シセツ</t>
    </rPh>
    <rPh sb="2" eb="3">
      <t>メイ</t>
    </rPh>
    <phoneticPr fontId="1"/>
  </si>
  <si>
    <t>←各々の内訳書より転記</t>
    <rPh sb="1" eb="3">
      <t>オノオノ</t>
    </rPh>
    <rPh sb="4" eb="7">
      <t>ウチワケショ</t>
    </rPh>
    <rPh sb="9" eb="11">
      <t>テンキ</t>
    </rPh>
    <phoneticPr fontId="1"/>
  </si>
  <si>
    <t>番号</t>
    <rPh sb="0" eb="2">
      <t>バンゴウ</t>
    </rPh>
    <phoneticPr fontId="1"/>
  </si>
  <si>
    <r>
      <t>電気料金合計</t>
    </r>
    <r>
      <rPr>
        <sz val="11"/>
        <color rgb="FFFF0000"/>
        <rFont val="ＭＳ Ｐゴシック"/>
        <family val="3"/>
        <charset val="128"/>
        <scheme val="minor"/>
      </rPr>
      <t>(円未満の端数切捨)</t>
    </r>
    <rPh sb="0" eb="2">
      <t>デンキ</t>
    </rPh>
    <rPh sb="2" eb="4">
      <t>リョウキン</t>
    </rPh>
    <rPh sb="4" eb="6">
      <t>ゴウケイ</t>
    </rPh>
    <phoneticPr fontId="1"/>
  </si>
  <si>
    <t>←入札書記載額と一致</t>
    <rPh sb="1" eb="3">
      <t>ニュウサツ</t>
    </rPh>
    <rPh sb="3" eb="4">
      <t>ショ</t>
    </rPh>
    <rPh sb="4" eb="6">
      <t>キサイ</t>
    </rPh>
    <rPh sb="6" eb="7">
      <t>ガク</t>
    </rPh>
    <rPh sb="8" eb="10">
      <t>イッチ</t>
    </rPh>
    <phoneticPr fontId="1"/>
  </si>
  <si>
    <t>※税込の総額を税抜価格に割り戻す場合は、小数点以下を切り上げること。</t>
    <rPh sb="1" eb="3">
      <t>ゼイコミ</t>
    </rPh>
    <rPh sb="4" eb="6">
      <t>ソウガク</t>
    </rPh>
    <rPh sb="7" eb="8">
      <t>ゼイ</t>
    </rPh>
    <rPh sb="8" eb="9">
      <t>ヌ</t>
    </rPh>
    <rPh sb="9" eb="11">
      <t>カカク</t>
    </rPh>
    <rPh sb="12" eb="13">
      <t>ワ</t>
    </rPh>
    <rPh sb="14" eb="15">
      <t>モド</t>
    </rPh>
    <rPh sb="16" eb="18">
      <t>バアイ</t>
    </rPh>
    <rPh sb="20" eb="23">
      <t>ショウスウテン</t>
    </rPh>
    <rPh sb="23" eb="25">
      <t>イカ</t>
    </rPh>
    <rPh sb="26" eb="27">
      <t>キ</t>
    </rPh>
    <rPh sb="28" eb="29">
      <t>ア</t>
    </rPh>
    <phoneticPr fontId="1"/>
  </si>
  <si>
    <t>力率係数</t>
    <rPh sb="0" eb="1">
      <t>リキ</t>
    </rPh>
    <rPh sb="1" eb="2">
      <t>リツ</t>
    </rPh>
    <rPh sb="2" eb="4">
      <t>ケイスウ</t>
    </rPh>
    <phoneticPr fontId="1"/>
  </si>
  <si>
    <r>
      <t>　適用条件
　・各単価は全て税込単価
　・基本料金＝予定契約電力×基本料金単価×（185-力率）／100　※力率係数＝（185－力率）／100
　</t>
    </r>
    <r>
      <rPr>
        <sz val="11"/>
        <color rgb="FF00B050"/>
        <rFont val="ＭＳ Ｐゴシック"/>
        <family val="3"/>
        <charset val="128"/>
        <scheme val="minor"/>
      </rPr>
      <t>※追加割引等あれば追加すること。</t>
    </r>
    <rPh sb="1" eb="3">
      <t>テキヨウ</t>
    </rPh>
    <rPh sb="3" eb="5">
      <t>ジョウケン</t>
    </rPh>
    <rPh sb="8" eb="9">
      <t>カク</t>
    </rPh>
    <rPh sb="9" eb="11">
      <t>タンカ</t>
    </rPh>
    <rPh sb="12" eb="13">
      <t>スベ</t>
    </rPh>
    <rPh sb="14" eb="16">
      <t>ゼイコ</t>
    </rPh>
    <rPh sb="16" eb="18">
      <t>タンカ</t>
    </rPh>
    <rPh sb="21" eb="23">
      <t>キホン</t>
    </rPh>
    <rPh sb="23" eb="25">
      <t>リョウキン</t>
    </rPh>
    <rPh sb="26" eb="28">
      <t>ヨテイ</t>
    </rPh>
    <rPh sb="28" eb="30">
      <t>ケイヤク</t>
    </rPh>
    <rPh sb="30" eb="32">
      <t>デンリョク</t>
    </rPh>
    <rPh sb="33" eb="35">
      <t>キホン</t>
    </rPh>
    <rPh sb="35" eb="37">
      <t>リョウキン</t>
    </rPh>
    <rPh sb="37" eb="39">
      <t>タンカ</t>
    </rPh>
    <rPh sb="45" eb="46">
      <t>リキ</t>
    </rPh>
    <rPh sb="46" eb="47">
      <t>リツ</t>
    </rPh>
    <rPh sb="54" eb="55">
      <t>リキ</t>
    </rPh>
    <rPh sb="55" eb="56">
      <t>リツ</t>
    </rPh>
    <rPh sb="56" eb="58">
      <t>ケイスウ</t>
    </rPh>
    <rPh sb="64" eb="65">
      <t>リキ</t>
    </rPh>
    <rPh sb="65" eb="66">
      <t>リツ</t>
    </rPh>
    <rPh sb="74" eb="76">
      <t>ツイカ</t>
    </rPh>
    <rPh sb="76" eb="79">
      <t>ワリビキトウ</t>
    </rPh>
    <rPh sb="82" eb="84">
      <t>ツイカ</t>
    </rPh>
    <phoneticPr fontId="1"/>
  </si>
  <si>
    <t>※電気料金総額内訳書の様式は任意ですが、参考として下記様式を提示します。　適宜修正のうえご利用ください。</t>
    <rPh sb="1" eb="3">
      <t>デンキ</t>
    </rPh>
    <rPh sb="3" eb="5">
      <t>リョウキン</t>
    </rPh>
    <rPh sb="5" eb="7">
      <t>ソウガク</t>
    </rPh>
    <rPh sb="7" eb="10">
      <t>ウチワケショ</t>
    </rPh>
    <rPh sb="11" eb="13">
      <t>ヨウシキ</t>
    </rPh>
    <rPh sb="14" eb="16">
      <t>ニンイ</t>
    </rPh>
    <rPh sb="20" eb="22">
      <t>サンコウ</t>
    </rPh>
    <rPh sb="25" eb="27">
      <t>カキ</t>
    </rPh>
    <rPh sb="27" eb="29">
      <t>ヨウシキ</t>
    </rPh>
    <rPh sb="30" eb="32">
      <t>テイジ</t>
    </rPh>
    <rPh sb="37" eb="39">
      <t>テキギ</t>
    </rPh>
    <rPh sb="39" eb="41">
      <t>シュウセイ</t>
    </rPh>
    <rPh sb="45" eb="47">
      <t>リヨウ</t>
    </rPh>
    <phoneticPr fontId="1"/>
  </si>
  <si>
    <t>4月</t>
    <rPh sb="1" eb="2">
      <t>ガツ</t>
    </rPh>
    <phoneticPr fontId="1"/>
  </si>
  <si>
    <t>5月</t>
  </si>
  <si>
    <t>6月</t>
  </si>
  <si>
    <t>7月</t>
  </si>
  <si>
    <t>8月</t>
  </si>
  <si>
    <t>9月</t>
  </si>
  <si>
    <t>10月</t>
  </si>
  <si>
    <t>11月</t>
  </si>
  <si>
    <t>12月</t>
  </si>
  <si>
    <t>1月</t>
    <rPh sb="1" eb="2">
      <t>ガツ</t>
    </rPh>
    <phoneticPr fontId="1"/>
  </si>
  <si>
    <t>2月</t>
    <rPh sb="1" eb="2">
      <t>ガツ</t>
    </rPh>
    <phoneticPr fontId="1"/>
  </si>
  <si>
    <t>3月</t>
    <rPh sb="1" eb="2">
      <t>ガツ</t>
    </rPh>
    <phoneticPr fontId="1"/>
  </si>
  <si>
    <t>月</t>
    <rPh sb="0" eb="1">
      <t>ツキ</t>
    </rPh>
    <phoneticPr fontId="1"/>
  </si>
  <si>
    <t>特殊割引（任意）</t>
    <rPh sb="0" eb="2">
      <t>トクシュ</t>
    </rPh>
    <rPh sb="2" eb="4">
      <t>ワリビキ</t>
    </rPh>
    <rPh sb="5" eb="7">
      <t>ニンイ</t>
    </rPh>
    <phoneticPr fontId="1"/>
  </si>
  <si>
    <t>【記載に関する注意事項】</t>
    <rPh sb="1" eb="3">
      <t>キサイ</t>
    </rPh>
    <rPh sb="4" eb="5">
      <t>カン</t>
    </rPh>
    <rPh sb="7" eb="9">
      <t>チュウイ</t>
    </rPh>
    <rPh sb="9" eb="11">
      <t>ジコウ</t>
    </rPh>
    <phoneticPr fontId="3"/>
  </si>
  <si>
    <t>　※２　燃料調整費及び電気事業者による再生可能エネルギー電気の調達に関する特別措置法に基づく賦課金は含まないものとする。</t>
    <rPh sb="4" eb="6">
      <t>ネンリョウ</t>
    </rPh>
    <rPh sb="6" eb="8">
      <t>チョウセイ</t>
    </rPh>
    <rPh sb="8" eb="9">
      <t>ヒ</t>
    </rPh>
    <rPh sb="9" eb="10">
      <t>オヨ</t>
    </rPh>
    <rPh sb="11" eb="13">
      <t>デンキ</t>
    </rPh>
    <rPh sb="13" eb="16">
      <t>ジギョウシャ</t>
    </rPh>
    <rPh sb="19" eb="21">
      <t>サイセイ</t>
    </rPh>
    <rPh sb="21" eb="23">
      <t>カノウ</t>
    </rPh>
    <rPh sb="28" eb="30">
      <t>デンキ</t>
    </rPh>
    <rPh sb="31" eb="33">
      <t>チョウタツ</t>
    </rPh>
    <rPh sb="34" eb="35">
      <t>カン</t>
    </rPh>
    <rPh sb="37" eb="39">
      <t>トクベツ</t>
    </rPh>
    <rPh sb="39" eb="42">
      <t>ソチホウ</t>
    </rPh>
    <rPh sb="43" eb="44">
      <t>モト</t>
    </rPh>
    <rPh sb="46" eb="49">
      <t>フカキン</t>
    </rPh>
    <rPh sb="50" eb="51">
      <t>フク</t>
    </rPh>
    <phoneticPr fontId="1"/>
  </si>
  <si>
    <t>　※３　各単価に円未満の端数がある場合は、小数点第２位までとする。（小数点第２位未満切り捨て）</t>
    <rPh sb="4" eb="5">
      <t>カク</t>
    </rPh>
    <rPh sb="5" eb="7">
      <t>タンカ</t>
    </rPh>
    <rPh sb="8" eb="9">
      <t>エン</t>
    </rPh>
    <rPh sb="9" eb="11">
      <t>ミマン</t>
    </rPh>
    <rPh sb="12" eb="14">
      <t>ハスウ</t>
    </rPh>
    <rPh sb="17" eb="19">
      <t>バアイ</t>
    </rPh>
    <rPh sb="21" eb="24">
      <t>ショウスウテン</t>
    </rPh>
    <rPh sb="24" eb="25">
      <t>ダイ</t>
    </rPh>
    <rPh sb="26" eb="27">
      <t>イ</t>
    </rPh>
    <rPh sb="34" eb="37">
      <t>ショウスウテン</t>
    </rPh>
    <rPh sb="37" eb="38">
      <t>ダイ</t>
    </rPh>
    <rPh sb="39" eb="40">
      <t>クライ</t>
    </rPh>
    <rPh sb="40" eb="42">
      <t>ミマン</t>
    </rPh>
    <rPh sb="42" eb="43">
      <t>キ</t>
    </rPh>
    <rPh sb="44" eb="45">
      <t>ス</t>
    </rPh>
    <phoneticPr fontId="1"/>
  </si>
  <si>
    <t xml:space="preserve">各施設電気料金(税込) </t>
    <rPh sb="0" eb="3">
      <t>カクシセツ</t>
    </rPh>
    <rPh sb="3" eb="5">
      <t>デンキ</t>
    </rPh>
    <rPh sb="5" eb="7">
      <t>リョウキン</t>
    </rPh>
    <rPh sb="7" eb="11">
      <t>ゼイコミ</t>
    </rPh>
    <rPh sb="8" eb="10">
      <t>ゼイコミ</t>
    </rPh>
    <phoneticPr fontId="6"/>
  </si>
  <si>
    <t>電気料金総額（税抜価格）</t>
    <rPh sb="0" eb="2">
      <t>デンキ</t>
    </rPh>
    <rPh sb="2" eb="4">
      <t>リョウキン</t>
    </rPh>
    <rPh sb="4" eb="6">
      <t>ソウガク</t>
    </rPh>
    <rPh sb="7" eb="8">
      <t>ゼイ</t>
    </rPh>
    <rPh sb="8" eb="9">
      <t>ヌ</t>
    </rPh>
    <rPh sb="9" eb="11">
      <t>カカク</t>
    </rPh>
    <phoneticPr fontId="1"/>
  </si>
  <si>
    <r>
      <t>各施設電気料金</t>
    </r>
    <r>
      <rPr>
        <b/>
        <sz val="14"/>
        <color rgb="FFFF0000"/>
        <rFont val="ＭＳ Ｐゴシック"/>
        <family val="3"/>
        <charset val="128"/>
        <scheme val="minor"/>
      </rPr>
      <t>（税込）</t>
    </r>
    <rPh sb="0" eb="3">
      <t>カクシセツ</t>
    </rPh>
    <rPh sb="3" eb="5">
      <t>デンキ</t>
    </rPh>
    <rPh sb="5" eb="7">
      <t>リョウキン</t>
    </rPh>
    <rPh sb="8" eb="10">
      <t>ゼイコミ</t>
    </rPh>
    <phoneticPr fontId="1"/>
  </si>
  <si>
    <t>消費税及び地方消費税(10％)</t>
    <rPh sb="0" eb="3">
      <t>ショウヒゼイ</t>
    </rPh>
    <rPh sb="3" eb="4">
      <t>オヨ</t>
    </rPh>
    <rPh sb="5" eb="7">
      <t>チホウ</t>
    </rPh>
    <rPh sb="7" eb="10">
      <t>ショウヒゼイ</t>
    </rPh>
    <phoneticPr fontId="1"/>
  </si>
  <si>
    <t>　※４　電気料金合計(円)は、基本料金計(円)と電力量料金計(円)の合算額の１円未満の端数を切り捨てた額とする。</t>
    <rPh sb="4" eb="6">
      <t>デンキ</t>
    </rPh>
    <rPh sb="6" eb="8">
      <t>リョウキン</t>
    </rPh>
    <rPh sb="8" eb="10">
      <t>ゴウケイ</t>
    </rPh>
    <rPh sb="11" eb="12">
      <t>エン</t>
    </rPh>
    <rPh sb="15" eb="17">
      <t>キホン</t>
    </rPh>
    <rPh sb="17" eb="19">
      <t>リョウキン</t>
    </rPh>
    <rPh sb="19" eb="20">
      <t>ケイ</t>
    </rPh>
    <rPh sb="24" eb="26">
      <t>デンリョク</t>
    </rPh>
    <rPh sb="26" eb="27">
      <t>リョウ</t>
    </rPh>
    <rPh sb="27" eb="29">
      <t>リョウキン</t>
    </rPh>
    <rPh sb="29" eb="30">
      <t>ケイ</t>
    </rPh>
    <rPh sb="34" eb="36">
      <t>ガッサン</t>
    </rPh>
    <rPh sb="36" eb="37">
      <t>ガク</t>
    </rPh>
    <rPh sb="39" eb="40">
      <t>エン</t>
    </rPh>
    <rPh sb="40" eb="42">
      <t>ミマン</t>
    </rPh>
    <rPh sb="43" eb="45">
      <t>ハスウ</t>
    </rPh>
    <rPh sb="46" eb="47">
      <t>キ</t>
    </rPh>
    <rPh sb="48" eb="49">
      <t>ス</t>
    </rPh>
    <rPh sb="51" eb="52">
      <t>ガク</t>
    </rPh>
    <phoneticPr fontId="1"/>
  </si>
  <si>
    <t>電気料金総額（税込価格）</t>
    <rPh sb="0" eb="2">
      <t>デンキ</t>
    </rPh>
    <rPh sb="2" eb="4">
      <t>リョウキン</t>
    </rPh>
    <rPh sb="4" eb="6">
      <t>ソウガク</t>
    </rPh>
    <rPh sb="7" eb="9">
      <t>ゼイコミ</t>
    </rPh>
    <phoneticPr fontId="1"/>
  </si>
  <si>
    <t>　※６　電気料金総額(税込価格)は、各施設電気料金計(円)(税込)の合計を記入する。</t>
    <rPh sb="4" eb="6">
      <t>デンキ</t>
    </rPh>
    <rPh sb="6" eb="8">
      <t>リョウキン</t>
    </rPh>
    <rPh sb="8" eb="10">
      <t>ソウガク</t>
    </rPh>
    <rPh sb="11" eb="13">
      <t>ゼイコミ</t>
    </rPh>
    <rPh sb="13" eb="15">
      <t>カカク</t>
    </rPh>
    <rPh sb="18" eb="21">
      <t>カクシセツ</t>
    </rPh>
    <rPh sb="21" eb="23">
      <t>デンキ</t>
    </rPh>
    <rPh sb="23" eb="25">
      <t>リョウキン</t>
    </rPh>
    <rPh sb="25" eb="26">
      <t>ケイ</t>
    </rPh>
    <rPh sb="27" eb="28">
      <t>エン</t>
    </rPh>
    <rPh sb="30" eb="32">
      <t>ゼイコミ</t>
    </rPh>
    <rPh sb="34" eb="36">
      <t>ゴウケイ</t>
    </rPh>
    <rPh sb="37" eb="39">
      <t>キニュウ</t>
    </rPh>
    <phoneticPr fontId="1"/>
  </si>
  <si>
    <t>　※９　電気料金総額(税抜価格）は、税込価格から消費税及び地方消費税(10％)を引いた額を記入し、入札書記載額と合致させること。</t>
    <phoneticPr fontId="1"/>
  </si>
  <si>
    <t>対象施設2：</t>
    <rPh sb="0" eb="2">
      <t>タイショウ</t>
    </rPh>
    <rPh sb="2" eb="4">
      <t>シセツ</t>
    </rPh>
    <phoneticPr fontId="1"/>
  </si>
  <si>
    <t>対象施設3：</t>
    <rPh sb="0" eb="2">
      <t>タイショウ</t>
    </rPh>
    <rPh sb="2" eb="4">
      <t>シセツ</t>
    </rPh>
    <phoneticPr fontId="1"/>
  </si>
  <si>
    <t>　※７　各施設において割引等は、該当がある場合のみ割引金額等を記入し、内訳及び算定根拠が分かる資料を任意様式により提出すること。</t>
    <rPh sb="4" eb="7">
      <t>カクシセツ</t>
    </rPh>
    <rPh sb="11" eb="13">
      <t>ワリビキ</t>
    </rPh>
    <rPh sb="13" eb="14">
      <t>トウ</t>
    </rPh>
    <rPh sb="16" eb="18">
      <t>ガイトウ</t>
    </rPh>
    <rPh sb="21" eb="23">
      <t>バアイ</t>
    </rPh>
    <rPh sb="25" eb="27">
      <t>ワリビキ</t>
    </rPh>
    <rPh sb="27" eb="29">
      <t>キンガク</t>
    </rPh>
    <rPh sb="29" eb="30">
      <t>トウ</t>
    </rPh>
    <rPh sb="31" eb="33">
      <t>キニュウ</t>
    </rPh>
    <rPh sb="35" eb="37">
      <t>ウチワケ</t>
    </rPh>
    <rPh sb="37" eb="38">
      <t>オヨ</t>
    </rPh>
    <rPh sb="39" eb="41">
      <t>サンテイ</t>
    </rPh>
    <rPh sb="41" eb="43">
      <t>コンキョ</t>
    </rPh>
    <rPh sb="44" eb="45">
      <t>ワ</t>
    </rPh>
    <rPh sb="47" eb="49">
      <t>シリョウ</t>
    </rPh>
    <rPh sb="50" eb="52">
      <t>ニンイ</t>
    </rPh>
    <rPh sb="52" eb="54">
      <t>ヨウシキ</t>
    </rPh>
    <rPh sb="57" eb="59">
      <t>テイシュツ</t>
    </rPh>
    <phoneticPr fontId="1"/>
  </si>
  <si>
    <t>　※８　消費税及び地方消費税は、電気料金総額(税込価格)の110分の10をかけた額の１円未満の端数を切り捨てた額を記入すること。</t>
    <rPh sb="4" eb="7">
      <t>ショウヒゼイ</t>
    </rPh>
    <rPh sb="7" eb="8">
      <t>オヨ</t>
    </rPh>
    <rPh sb="9" eb="11">
      <t>チホウ</t>
    </rPh>
    <rPh sb="11" eb="14">
      <t>ショウヒゼイ</t>
    </rPh>
    <rPh sb="16" eb="18">
      <t>デンキ</t>
    </rPh>
    <rPh sb="18" eb="20">
      <t>リョウキン</t>
    </rPh>
    <rPh sb="20" eb="22">
      <t>ソウガク</t>
    </rPh>
    <rPh sb="22" eb="26">
      <t>ゼイコミ</t>
    </rPh>
    <rPh sb="23" eb="25">
      <t>ゼイコミ</t>
    </rPh>
    <rPh sb="25" eb="27">
      <t>カカク</t>
    </rPh>
    <rPh sb="32" eb="33">
      <t>ブン</t>
    </rPh>
    <rPh sb="40" eb="41">
      <t>ガク</t>
    </rPh>
    <rPh sb="43" eb="44">
      <t>エン</t>
    </rPh>
    <rPh sb="44" eb="46">
      <t>ミマン</t>
    </rPh>
    <rPh sb="47" eb="49">
      <t>ハスウ</t>
    </rPh>
    <rPh sb="50" eb="51">
      <t>キ</t>
    </rPh>
    <rPh sb="52" eb="53">
      <t>ス</t>
    </rPh>
    <rPh sb="55" eb="56">
      <t>ガク</t>
    </rPh>
    <rPh sb="57" eb="59">
      <t>キニュウ</t>
    </rPh>
    <phoneticPr fontId="1"/>
  </si>
  <si>
    <t>　※１　落札決定は総額により行い、契約単価は落札者が添付した各内訳書に記載している単価とする。（単価は税込金額を記載すること。）</t>
    <rPh sb="4" eb="6">
      <t>ラクサツ</t>
    </rPh>
    <rPh sb="6" eb="8">
      <t>ケッテイ</t>
    </rPh>
    <rPh sb="9" eb="11">
      <t>ソウガク</t>
    </rPh>
    <rPh sb="14" eb="15">
      <t>オコナ</t>
    </rPh>
    <rPh sb="17" eb="19">
      <t>ケイヤク</t>
    </rPh>
    <rPh sb="19" eb="21">
      <t>タンカ</t>
    </rPh>
    <rPh sb="22" eb="25">
      <t>ラクサツシャ</t>
    </rPh>
    <rPh sb="26" eb="28">
      <t>テンプ</t>
    </rPh>
    <rPh sb="30" eb="31">
      <t>カク</t>
    </rPh>
    <rPh sb="31" eb="34">
      <t>ウチワケショ</t>
    </rPh>
    <rPh sb="35" eb="37">
      <t>キサイ</t>
    </rPh>
    <rPh sb="41" eb="43">
      <t>タンカ</t>
    </rPh>
    <phoneticPr fontId="1"/>
  </si>
  <si>
    <t>力率</t>
    <rPh sb="0" eb="1">
      <t>リキ</t>
    </rPh>
    <rPh sb="1" eb="2">
      <t>リツ</t>
    </rPh>
    <phoneticPr fontId="1"/>
  </si>
  <si>
    <t>対象施設1：</t>
    <rPh sb="0" eb="2">
      <t>タイショウ</t>
    </rPh>
    <rPh sb="2" eb="4">
      <t>シセツ</t>
    </rPh>
    <phoneticPr fontId="1"/>
  </si>
  <si>
    <t>長崎魚市場仲卸売場棟</t>
    <rPh sb="0" eb="2">
      <t>ナガサキ</t>
    </rPh>
    <rPh sb="2" eb="5">
      <t>ウオイチバ</t>
    </rPh>
    <rPh sb="5" eb="6">
      <t>ナカ</t>
    </rPh>
    <rPh sb="6" eb="8">
      <t>オロシウリ</t>
    </rPh>
    <rPh sb="8" eb="9">
      <t>バ</t>
    </rPh>
    <rPh sb="9" eb="10">
      <t>ムネ</t>
    </rPh>
    <phoneticPr fontId="2"/>
  </si>
  <si>
    <t>長崎魚市場関連商品売場棟</t>
    <rPh sb="0" eb="2">
      <t>ナガサキ</t>
    </rPh>
    <rPh sb="2" eb="5">
      <t>ウオイチバ</t>
    </rPh>
    <rPh sb="5" eb="7">
      <t>カンレン</t>
    </rPh>
    <rPh sb="7" eb="9">
      <t>ショウヒン</t>
    </rPh>
    <rPh sb="9" eb="11">
      <t>ウリバ</t>
    </rPh>
    <rPh sb="11" eb="12">
      <t>ムネ</t>
    </rPh>
    <phoneticPr fontId="2"/>
  </si>
  <si>
    <t>長崎魚市場卸売場東棟</t>
    <phoneticPr fontId="1"/>
  </si>
  <si>
    <t>長崎魚市場卸売場西棟</t>
    <rPh sb="8" eb="9">
      <t>ニシ</t>
    </rPh>
    <phoneticPr fontId="1"/>
  </si>
  <si>
    <t>対象施設4：</t>
    <rPh sb="0" eb="2">
      <t>タイショウ</t>
    </rPh>
    <rPh sb="2" eb="4">
      <t>シセツ</t>
    </rPh>
    <phoneticPr fontId="1"/>
  </si>
  <si>
    <t>対象施設5：</t>
    <rPh sb="0" eb="2">
      <t>タイショウ</t>
    </rPh>
    <rPh sb="2" eb="4">
      <t>シセツ</t>
    </rPh>
    <phoneticPr fontId="1"/>
  </si>
  <si>
    <t>長崎魚市場海水供給施設</t>
    <rPh sb="5" eb="7">
      <t>カイスイ</t>
    </rPh>
    <rPh sb="7" eb="9">
      <t>キョウキュウ</t>
    </rPh>
    <rPh sb="9" eb="11">
      <t>シセツ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</si>
</sst>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8" formatCode="#,##0_ "/>
    <numFmt numFmtId="179" formatCode="#,##0.0"/>
    <numFmt numFmtId="180" formatCode="0_);[Red]\(0\)"/>
  </numFmts>
  <fonts count="45" x14ac:knownFonts="1">
    <font>
      <sz val="11"/>
      <color theme="1"/>
      <name val="ＭＳ Ｐゴシック"/>
      <family val="2"/>
      <charset val="128"/>
      <scheme val="minor"/>
    </font>
    <font>
      <sz val="6"/>
      <name val="ＭＳ Ｐゴシック"/>
      <family val="2"/>
      <charset val="128"/>
      <scheme val="minor"/>
    </font>
    <font>
      <b/>
      <sz val="16"/>
      <color theme="1"/>
      <name val="ＭＳ Ｐゴシック"/>
      <family val="3"/>
      <charset val="128"/>
      <scheme val="minor"/>
    </font>
    <font>
      <b/>
      <sz val="16"/>
      <color rgb="FFFF0000"/>
      <name val="ＭＳ Ｐゴシック"/>
      <family val="3"/>
      <charset val="128"/>
      <scheme val="minor"/>
    </font>
    <font>
      <sz val="12"/>
      <color theme="1"/>
      <name val="ＭＳ Ｐゴシック"/>
      <family val="3"/>
      <charset val="128"/>
      <scheme val="minor"/>
    </font>
    <font>
      <sz val="12"/>
      <color theme="1"/>
      <name val="ＭＳ 明朝"/>
      <family val="1"/>
      <charset val="128"/>
    </font>
    <font>
      <sz val="6"/>
      <name val="游ゴシック"/>
      <family val="3"/>
      <charset val="128"/>
    </font>
    <font>
      <sz val="11"/>
      <color rgb="FF00B050"/>
      <name val="ＭＳ Ｐゴシック"/>
      <family val="3"/>
      <charset val="128"/>
      <scheme val="minor"/>
    </font>
    <font>
      <sz val="11"/>
      <color rgb="FFFF0000"/>
      <name val="ＭＳ Ｐゴシック"/>
      <family val="3"/>
      <charset val="128"/>
      <scheme val="minor"/>
    </font>
    <font>
      <sz val="14"/>
      <color theme="1"/>
      <name val="ＭＳ Ｐゴシック"/>
      <family val="2"/>
      <charset val="128"/>
      <scheme val="minor"/>
    </font>
    <font>
      <sz val="11"/>
      <color theme="1"/>
      <name val="ＭＳ Ｐゴシック"/>
      <family val="2"/>
      <charset val="128"/>
      <scheme val="minor"/>
    </font>
    <font>
      <sz val="14"/>
      <color theme="1"/>
      <name val="ＭＳ Ｐゴシック"/>
      <family val="3"/>
      <charset val="128"/>
      <scheme val="minor"/>
    </font>
    <font>
      <b/>
      <sz val="14"/>
      <color rgb="FFFF0000"/>
      <name val="ＭＳ Ｐゴシック"/>
      <family val="3"/>
      <charset val="128"/>
      <scheme val="minor"/>
    </font>
    <font>
      <sz val="14"/>
      <color rgb="FF00B050"/>
      <name val="ＭＳ Ｐゴシック"/>
      <family val="3"/>
      <charset val="128"/>
      <scheme val="minor"/>
    </font>
    <font>
      <sz val="11"/>
      <color indexed="8"/>
      <name val="ＭＳ 明朝"/>
      <family val="1"/>
      <charset val="128"/>
    </font>
    <font>
      <sz val="11"/>
      <color theme="1"/>
      <name val="ＭＳ Ｐゴシック"/>
      <family val="2"/>
      <scheme val="minor"/>
    </font>
    <font>
      <sz val="11"/>
      <name val="ＭＳ Ｐゴシック"/>
      <family val="3"/>
      <charset val="128"/>
    </font>
    <font>
      <sz val="14"/>
      <name val="ＭＳ Ｐゴシック"/>
      <family val="1"/>
      <charset val="128"/>
    </font>
    <font>
      <b/>
      <sz val="11"/>
      <color indexed="8"/>
      <name val="ＭＳ 明朝"/>
      <family val="1"/>
      <charset val="128"/>
    </font>
    <font>
      <b/>
      <sz val="10"/>
      <color indexed="39"/>
      <name val="Arial"/>
      <family val="2"/>
    </font>
    <font>
      <sz val="10"/>
      <color indexed="8"/>
      <name val="Arial"/>
      <family val="2"/>
    </font>
    <font>
      <b/>
      <sz val="12"/>
      <color indexed="8"/>
      <name val="Arial"/>
      <family val="2"/>
    </font>
    <font>
      <sz val="10"/>
      <name val="Arial"/>
      <family val="2"/>
    </font>
    <font>
      <sz val="10"/>
      <color indexed="39"/>
      <name val="Arial"/>
      <family val="2"/>
    </font>
    <font>
      <sz val="19"/>
      <color indexed="48"/>
      <name val="ＭＳ 明朝"/>
      <family val="1"/>
      <charset val="128"/>
    </font>
    <font>
      <sz val="10"/>
      <color indexed="10"/>
      <name val="Arial"/>
      <family val="2"/>
    </font>
    <font>
      <sz val="12"/>
      <name val="ＭＳ 明朝"/>
      <family val="1"/>
      <charset val="128"/>
    </font>
    <font>
      <sz val="11"/>
      <color indexed="8"/>
      <name val="ＭＳ Ｐゴシック"/>
      <family val="3"/>
      <charset val="128"/>
    </font>
    <font>
      <sz val="11"/>
      <color indexed="9"/>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60"/>
      <name val="ＭＳ Ｐゴシック"/>
      <family val="3"/>
      <charset val="128"/>
    </font>
    <font>
      <sz val="11"/>
      <color indexed="53"/>
      <name val="ＭＳ Ｐゴシック"/>
      <family val="3"/>
      <charset val="128"/>
    </font>
    <font>
      <sz val="11"/>
      <color indexed="20"/>
      <name val="ＭＳ Ｐゴシック"/>
      <family val="3"/>
      <charset val="128"/>
    </font>
    <font>
      <b/>
      <sz val="11"/>
      <color indexed="53"/>
      <name val="ＭＳ Ｐゴシック"/>
      <family val="3"/>
      <charset val="128"/>
    </font>
    <font>
      <sz val="11"/>
      <color indexed="10"/>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scheme val="minor"/>
    </font>
  </fonts>
  <fills count="33">
    <fill>
      <patternFill patternType="none"/>
    </fill>
    <fill>
      <patternFill patternType="gray125"/>
    </fill>
    <fill>
      <patternFill patternType="solid">
        <fgColor rgb="FFFFFFCC"/>
        <bgColor indexed="64"/>
      </patternFill>
    </fill>
    <fill>
      <patternFill patternType="solid">
        <fgColor indexed="43"/>
        <bgColor indexed="64"/>
      </patternFill>
    </fill>
    <fill>
      <patternFill patternType="solid">
        <fgColor indexed="43"/>
      </patternFill>
    </fill>
    <fill>
      <patternFill patternType="solid">
        <fgColor indexed="40"/>
        <bgColor indexed="64"/>
      </patternFill>
    </fill>
    <fill>
      <patternFill patternType="solid">
        <fgColor indexed="45"/>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26"/>
      </patternFill>
    </fill>
    <fill>
      <patternFill patternType="solid">
        <fgColor indexed="9"/>
      </patternFill>
    </fill>
    <fill>
      <patternFill patternType="solid">
        <fgColor indexed="44"/>
      </patternFill>
    </fill>
    <fill>
      <patternFill patternType="solid">
        <fgColor indexed="54"/>
      </patternFill>
    </fill>
    <fill>
      <patternFill patternType="solid">
        <fgColor indexed="22"/>
      </patternFill>
    </fill>
    <fill>
      <patternFill patternType="solid">
        <fgColor indexed="47"/>
      </patternFill>
    </fill>
    <fill>
      <patternFill patternType="solid">
        <fgColor indexed="49"/>
      </patternFill>
    </fill>
    <fill>
      <patternFill patternType="solid">
        <fgColor indexed="23"/>
      </patternFill>
    </fill>
    <fill>
      <patternFill patternType="solid">
        <fgColor indexed="55"/>
      </patternFill>
    </fill>
    <fill>
      <patternFill patternType="solid">
        <fgColor indexed="46"/>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medium">
        <color indexed="64"/>
      </right>
      <top style="thin">
        <color indexed="64"/>
      </top>
      <bottom style="double">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s>
  <cellStyleXfs count="95">
    <xf numFmtId="0" fontId="0" fillId="0" borderId="0">
      <alignment vertical="center"/>
    </xf>
    <xf numFmtId="0" fontId="4" fillId="0" borderId="0">
      <alignment vertical="center"/>
    </xf>
    <xf numFmtId="0" fontId="15" fillId="0" borderId="0"/>
    <xf numFmtId="0" fontId="17" fillId="0" borderId="0"/>
    <xf numFmtId="38" fontId="16" fillId="0" borderId="0" applyFont="0" applyFill="0" applyBorder="0" applyAlignment="0" applyProtection="0">
      <alignment vertical="center"/>
    </xf>
    <xf numFmtId="0" fontId="16" fillId="0" borderId="0">
      <alignment vertical="center"/>
    </xf>
    <xf numFmtId="4" fontId="18" fillId="4" borderId="27" applyNumberFormat="0" applyProtection="0">
      <alignment vertical="center"/>
    </xf>
    <xf numFmtId="4" fontId="19" fillId="3" borderId="27" applyNumberFormat="0" applyProtection="0">
      <alignment vertical="center"/>
    </xf>
    <xf numFmtId="4" fontId="18" fillId="3" borderId="27" applyNumberFormat="0" applyProtection="0">
      <alignment horizontal="left" vertical="center" indent="1"/>
    </xf>
    <xf numFmtId="0" fontId="18" fillId="3" borderId="27" applyNumberFormat="0" applyProtection="0">
      <alignment horizontal="left" vertical="top" indent="1"/>
    </xf>
    <xf numFmtId="4" fontId="18" fillId="5" borderId="0" applyNumberFormat="0" applyProtection="0">
      <alignment horizontal="left" vertical="center" indent="1"/>
    </xf>
    <xf numFmtId="4" fontId="20" fillId="6" borderId="27" applyNumberFormat="0" applyProtection="0">
      <alignment horizontal="right" vertical="center"/>
    </xf>
    <xf numFmtId="4" fontId="20" fillId="7" borderId="27" applyNumberFormat="0" applyProtection="0">
      <alignment horizontal="right" vertical="center"/>
    </xf>
    <xf numFmtId="4" fontId="20" fillId="8" borderId="27" applyNumberFormat="0" applyProtection="0">
      <alignment horizontal="right" vertical="center"/>
    </xf>
    <xf numFmtId="4" fontId="20" fillId="9" borderId="27" applyNumberFormat="0" applyProtection="0">
      <alignment horizontal="right" vertical="center"/>
    </xf>
    <xf numFmtId="4" fontId="20" fillId="10" borderId="27" applyNumberFormat="0" applyProtection="0">
      <alignment horizontal="right" vertical="center"/>
    </xf>
    <xf numFmtId="4" fontId="20" fillId="11" borderId="27" applyNumberFormat="0" applyProtection="0">
      <alignment horizontal="right" vertical="center"/>
    </xf>
    <xf numFmtId="4" fontId="20" fillId="12" borderId="27" applyNumberFormat="0" applyProtection="0">
      <alignment horizontal="right" vertical="center"/>
    </xf>
    <xf numFmtId="4" fontId="20" fillId="13" borderId="27" applyNumberFormat="0" applyProtection="0">
      <alignment horizontal="right" vertical="center"/>
    </xf>
    <xf numFmtId="4" fontId="20" fillId="14" borderId="27" applyNumberFormat="0" applyProtection="0">
      <alignment horizontal="right" vertical="center"/>
    </xf>
    <xf numFmtId="4" fontId="18" fillId="15" borderId="28" applyNumberFormat="0" applyProtection="0">
      <alignment horizontal="left" vertical="center" indent="1"/>
    </xf>
    <xf numFmtId="4" fontId="20" fillId="16" borderId="0" applyNumberFormat="0" applyProtection="0">
      <alignment horizontal="left" vertical="center" indent="1"/>
    </xf>
    <xf numFmtId="4" fontId="21" fillId="17" borderId="0" applyNumberFormat="0" applyProtection="0">
      <alignment horizontal="left" vertical="center" indent="1"/>
    </xf>
    <xf numFmtId="4" fontId="20" fillId="18" borderId="27" applyNumberFormat="0" applyProtection="0">
      <alignment horizontal="right" vertical="center"/>
    </xf>
    <xf numFmtId="4" fontId="14" fillId="16" borderId="0" applyNumberFormat="0" applyProtection="0">
      <alignment horizontal="left" vertical="center" indent="1"/>
    </xf>
    <xf numFmtId="4" fontId="14" fillId="5" borderId="0" applyNumberFormat="0" applyProtection="0">
      <alignment horizontal="left" vertical="center" indent="1"/>
    </xf>
    <xf numFmtId="0" fontId="22" fillId="17" borderId="27" applyNumberFormat="0" applyProtection="0">
      <alignment horizontal="left" vertical="center" indent="1"/>
    </xf>
    <xf numFmtId="0" fontId="22" fillId="17" borderId="27" applyNumberFormat="0" applyProtection="0">
      <alignment horizontal="left" vertical="top" indent="1"/>
    </xf>
    <xf numFmtId="0" fontId="22" fillId="5" borderId="27" applyNumberFormat="0" applyProtection="0">
      <alignment horizontal="left" vertical="center" indent="1"/>
    </xf>
    <xf numFmtId="0" fontId="22" fillId="5" borderId="27" applyNumberFormat="0" applyProtection="0">
      <alignment horizontal="left" vertical="top" indent="1"/>
    </xf>
    <xf numFmtId="0" fontId="22" fillId="19" borderId="27" applyNumberFormat="0" applyProtection="0">
      <alignment horizontal="left" vertical="center" indent="1"/>
    </xf>
    <xf numFmtId="0" fontId="22" fillId="19" borderId="27" applyNumberFormat="0" applyProtection="0">
      <alignment horizontal="left" vertical="top" indent="1"/>
    </xf>
    <xf numFmtId="0" fontId="22" fillId="20" borderId="27" applyNumberFormat="0" applyProtection="0">
      <alignment horizontal="left" vertical="center" indent="1"/>
    </xf>
    <xf numFmtId="0" fontId="22" fillId="20" borderId="27" applyNumberFormat="0" applyProtection="0">
      <alignment horizontal="left" vertical="top" indent="1"/>
    </xf>
    <xf numFmtId="4" fontId="20" fillId="21" borderId="27" applyNumberFormat="0" applyProtection="0">
      <alignment vertical="center"/>
    </xf>
    <xf numFmtId="4" fontId="23" fillId="21" borderId="27" applyNumberFormat="0" applyProtection="0">
      <alignment vertical="center"/>
    </xf>
    <xf numFmtId="4" fontId="20" fillId="21" borderId="27" applyNumberFormat="0" applyProtection="0">
      <alignment horizontal="left" vertical="center" indent="1"/>
    </xf>
    <xf numFmtId="0" fontId="20" fillId="21" borderId="27" applyNumberFormat="0" applyProtection="0">
      <alignment horizontal="left" vertical="top" indent="1"/>
    </xf>
    <xf numFmtId="4" fontId="14" fillId="16" borderId="27" applyNumberFormat="0" applyProtection="0">
      <alignment horizontal="right" vertical="center"/>
    </xf>
    <xf numFmtId="4" fontId="23" fillId="16" borderId="27" applyNumberFormat="0" applyProtection="0">
      <alignment horizontal="right" vertical="center"/>
    </xf>
    <xf numFmtId="4" fontId="14" fillId="18" borderId="27" applyNumberFormat="0" applyProtection="0">
      <alignment horizontal="left" vertical="center" indent="1"/>
    </xf>
    <xf numFmtId="0" fontId="14" fillId="5" borderId="27" applyNumberFormat="0" applyProtection="0">
      <alignment horizontal="left" vertical="top" indent="1"/>
    </xf>
    <xf numFmtId="4" fontId="24" fillId="22" borderId="0" applyNumberFormat="0" applyProtection="0">
      <alignment horizontal="left" vertical="center" indent="1"/>
    </xf>
    <xf numFmtId="4" fontId="25" fillId="16" borderId="27" applyNumberFormat="0" applyProtection="0">
      <alignment horizontal="righ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16" fillId="0" borderId="0">
      <alignment vertical="center"/>
    </xf>
    <xf numFmtId="0" fontId="10" fillId="0" borderId="0">
      <alignment vertical="center"/>
    </xf>
    <xf numFmtId="0" fontId="26" fillId="0" borderId="0"/>
    <xf numFmtId="3" fontId="26" fillId="0" borderId="0" applyFont="0" applyFill="0" applyBorder="0" applyAlignment="0" applyProtection="0"/>
    <xf numFmtId="0" fontId="27" fillId="18" borderId="0" applyNumberFormat="0" applyBorder="0" applyAlignment="0" applyProtection="0">
      <alignment vertical="center"/>
    </xf>
    <xf numFmtId="0" fontId="27" fillId="7"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7" fillId="6" borderId="0" applyNumberFormat="0" applyBorder="0" applyAlignment="0" applyProtection="0">
      <alignment vertical="center"/>
    </xf>
    <xf numFmtId="0" fontId="27" fillId="26" borderId="0" applyNumberFormat="0" applyBorder="0" applyAlignment="0" applyProtection="0">
      <alignment vertical="center"/>
    </xf>
    <xf numFmtId="0" fontId="27" fillId="7" borderId="0" applyNumberFormat="0" applyBorder="0" applyAlignment="0" applyProtection="0">
      <alignment vertical="center"/>
    </xf>
    <xf numFmtId="0" fontId="27" fillId="12" borderId="0" applyNumberFormat="0" applyBorder="0" applyAlignment="0" applyProtection="0">
      <alignment vertical="center"/>
    </xf>
    <xf numFmtId="0" fontId="27" fillId="27" borderId="0" applyNumberFormat="0" applyBorder="0" applyAlignment="0" applyProtection="0">
      <alignment vertical="center"/>
    </xf>
    <xf numFmtId="0" fontId="27" fillId="26" borderId="0" applyNumberFormat="0" applyBorder="0" applyAlignment="0" applyProtection="0">
      <alignment vertical="center"/>
    </xf>
    <xf numFmtId="0" fontId="27" fillId="28" borderId="0" applyNumberFormat="0" applyBorder="0" applyAlignment="0" applyProtection="0">
      <alignment vertical="center"/>
    </xf>
    <xf numFmtId="0" fontId="28" fillId="26" borderId="0" applyNumberFormat="0" applyBorder="0" applyAlignment="0" applyProtection="0">
      <alignment vertical="center"/>
    </xf>
    <xf numFmtId="0" fontId="28" fillId="7" borderId="0" applyNumberFormat="0" applyBorder="0" applyAlignment="0" applyProtection="0">
      <alignment vertical="center"/>
    </xf>
    <xf numFmtId="0" fontId="28" fillId="12" borderId="0" applyNumberFormat="0" applyBorder="0" applyAlignment="0" applyProtection="0">
      <alignment vertical="center"/>
    </xf>
    <xf numFmtId="0" fontId="28" fillId="27" borderId="0" applyNumberFormat="0" applyBorder="0" applyAlignment="0" applyProtection="0">
      <alignment vertical="center"/>
    </xf>
    <xf numFmtId="0" fontId="28" fillId="26"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8" fillId="8" borderId="0" applyNumberFormat="0" applyBorder="0" applyAlignment="0" applyProtection="0">
      <alignment vertical="center"/>
    </xf>
    <xf numFmtId="0" fontId="28" fillId="12" borderId="0" applyNumberFormat="0" applyBorder="0" applyAlignment="0" applyProtection="0">
      <alignment vertical="center"/>
    </xf>
    <xf numFmtId="0" fontId="28" fillId="30" borderId="0" applyNumberFormat="0" applyBorder="0" applyAlignment="0" applyProtection="0">
      <alignment vertical="center"/>
    </xf>
    <xf numFmtId="0" fontId="28" fillId="29" borderId="0" applyNumberFormat="0" applyBorder="0" applyAlignment="0" applyProtection="0">
      <alignment vertical="center"/>
    </xf>
    <xf numFmtId="0" fontId="28" fillId="9" borderId="0" applyNumberFormat="0" applyBorder="0" applyAlignment="0" applyProtection="0">
      <alignment vertical="center"/>
    </xf>
    <xf numFmtId="0" fontId="29" fillId="0" borderId="0" applyNumberFormat="0" applyFill="0" applyBorder="0" applyAlignment="0" applyProtection="0">
      <alignment vertical="center"/>
    </xf>
    <xf numFmtId="0" fontId="30" fillId="31" borderId="30" applyNumberFormat="0" applyAlignment="0" applyProtection="0">
      <alignment vertical="center"/>
    </xf>
    <xf numFmtId="0" fontId="31" fillId="28" borderId="0" applyNumberFormat="0" applyBorder="0" applyAlignment="0" applyProtection="0">
      <alignment vertical="center"/>
    </xf>
    <xf numFmtId="0" fontId="16" fillId="23" borderId="31" applyNumberFormat="0" applyFont="0" applyAlignment="0" applyProtection="0">
      <alignment vertical="center"/>
    </xf>
    <xf numFmtId="0" fontId="32" fillId="0" borderId="32" applyNumberFormat="0" applyFill="0" applyAlignment="0" applyProtection="0">
      <alignment vertical="center"/>
    </xf>
    <xf numFmtId="0" fontId="33" fillId="32" borderId="0" applyNumberFormat="0" applyBorder="0" applyAlignment="0" applyProtection="0">
      <alignment vertical="center"/>
    </xf>
    <xf numFmtId="0" fontId="34" fillId="24" borderId="33" applyNumberFormat="0" applyAlignment="0" applyProtection="0">
      <alignment vertical="center"/>
    </xf>
    <xf numFmtId="0" fontId="35" fillId="0" borderId="0" applyNumberFormat="0" applyFill="0" applyBorder="0" applyAlignment="0" applyProtection="0">
      <alignment vertical="center"/>
    </xf>
    <xf numFmtId="38" fontId="16" fillId="0" borderId="0" applyFont="0" applyFill="0" applyBorder="0" applyAlignment="0" applyProtection="0">
      <alignment vertical="center"/>
    </xf>
    <xf numFmtId="0" fontId="36" fillId="0" borderId="34" applyNumberFormat="0" applyFill="0" applyAlignment="0" applyProtection="0">
      <alignment vertical="center"/>
    </xf>
    <xf numFmtId="0" fontId="37" fillId="0" borderId="35" applyNumberFormat="0" applyFill="0" applyAlignment="0" applyProtection="0">
      <alignment vertical="center"/>
    </xf>
    <xf numFmtId="0" fontId="38" fillId="0" borderId="36" applyNumberFormat="0" applyFill="0" applyAlignment="0" applyProtection="0">
      <alignment vertical="center"/>
    </xf>
    <xf numFmtId="0" fontId="38" fillId="0" borderId="0" applyNumberFormat="0" applyFill="0" applyBorder="0" applyAlignment="0" applyProtection="0">
      <alignment vertical="center"/>
    </xf>
    <xf numFmtId="0" fontId="39" fillId="0" borderId="37" applyNumberFormat="0" applyFill="0" applyAlignment="0" applyProtection="0">
      <alignment vertical="center"/>
    </xf>
    <xf numFmtId="0" fontId="40" fillId="24" borderId="38" applyNumberFormat="0" applyAlignment="0" applyProtection="0">
      <alignment vertical="center"/>
    </xf>
    <xf numFmtId="0" fontId="41" fillId="0" borderId="0" applyNumberFormat="0" applyFill="0" applyBorder="0" applyAlignment="0" applyProtection="0">
      <alignment vertical="center"/>
    </xf>
    <xf numFmtId="0" fontId="42" fillId="28" borderId="33" applyNumberFormat="0" applyAlignment="0" applyProtection="0">
      <alignment vertical="center"/>
    </xf>
    <xf numFmtId="0" fontId="43" fillId="13" borderId="0" applyNumberFormat="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cellStyleXfs>
  <cellXfs count="103">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0" borderId="1" xfId="0" applyBorder="1" applyAlignment="1">
      <alignment horizontal="left" vertical="center"/>
    </xf>
    <xf numFmtId="0" fontId="0" fillId="0" borderId="3" xfId="0" applyBorder="1">
      <alignment vertical="center"/>
    </xf>
    <xf numFmtId="0" fontId="0" fillId="0" borderId="2" xfId="0" applyBorder="1" applyAlignment="1">
      <alignment horizontal="left" vertical="center"/>
    </xf>
    <xf numFmtId="0" fontId="0" fillId="0" borderId="3" xfId="0" applyBorder="1" applyAlignment="1">
      <alignment horizontal="center" vertical="center"/>
    </xf>
    <xf numFmtId="0" fontId="2" fillId="0" borderId="0" xfId="0" applyFont="1">
      <alignment vertical="center"/>
    </xf>
    <xf numFmtId="3" fontId="5" fillId="0" borderId="1" xfId="1" applyNumberFormat="1" applyFont="1" applyFill="1" applyBorder="1" applyAlignment="1">
      <alignment vertical="center"/>
    </xf>
    <xf numFmtId="0" fontId="0" fillId="0" borderId="8" xfId="0" applyBorder="1">
      <alignment vertical="center"/>
    </xf>
    <xf numFmtId="0" fontId="3" fillId="0" borderId="0" xfId="0" applyFont="1">
      <alignment vertical="center"/>
    </xf>
    <xf numFmtId="0" fontId="9" fillId="0" borderId="0" xfId="0" applyFont="1">
      <alignment vertical="center"/>
    </xf>
    <xf numFmtId="0" fontId="0" fillId="0" borderId="6" xfId="0" applyBorder="1">
      <alignment vertical="center"/>
    </xf>
    <xf numFmtId="0" fontId="0" fillId="0" borderId="15" xfId="0" applyBorder="1">
      <alignment vertical="center"/>
    </xf>
    <xf numFmtId="0" fontId="0" fillId="0" borderId="13" xfId="0" applyBorder="1">
      <alignment vertical="center"/>
    </xf>
    <xf numFmtId="0" fontId="0" fillId="2" borderId="16" xfId="0" applyFill="1" applyBorder="1">
      <alignment vertical="center"/>
    </xf>
    <xf numFmtId="0" fontId="0" fillId="2" borderId="17" xfId="0" applyFill="1" applyBorder="1">
      <alignment vertical="center"/>
    </xf>
    <xf numFmtId="0" fontId="0" fillId="2" borderId="18" xfId="0" applyFill="1" applyBorder="1">
      <alignment vertical="center"/>
    </xf>
    <xf numFmtId="0" fontId="0" fillId="2" borderId="19" xfId="0" applyFill="1" applyBorder="1">
      <alignment vertical="center"/>
    </xf>
    <xf numFmtId="0" fontId="0" fillId="2" borderId="20" xfId="0" applyFill="1" applyBorder="1">
      <alignment vertical="center"/>
    </xf>
    <xf numFmtId="0" fontId="0" fillId="2" borderId="21" xfId="0" applyFill="1" applyBorder="1">
      <alignment vertical="center"/>
    </xf>
    <xf numFmtId="0" fontId="0" fillId="2" borderId="22" xfId="0" applyFill="1" applyBorder="1">
      <alignment vertical="center"/>
    </xf>
    <xf numFmtId="0" fontId="0" fillId="2" borderId="1" xfId="0" applyFill="1" applyBorder="1">
      <alignment vertical="center"/>
    </xf>
    <xf numFmtId="0" fontId="0" fillId="2" borderId="23" xfId="0" applyFill="1" applyBorder="1">
      <alignment vertical="center"/>
    </xf>
    <xf numFmtId="0" fontId="0" fillId="2" borderId="24" xfId="0" applyFill="1" applyBorder="1">
      <alignment vertical="center"/>
    </xf>
    <xf numFmtId="0" fontId="0" fillId="2" borderId="25" xfId="0" applyFill="1" applyBorder="1">
      <alignment vertical="center"/>
    </xf>
    <xf numFmtId="0" fontId="0" fillId="2" borderId="26" xfId="0" applyFill="1" applyBorder="1">
      <alignment vertical="center"/>
    </xf>
    <xf numFmtId="0" fontId="9" fillId="0" borderId="1" xfId="0" applyFont="1" applyBorder="1" applyAlignment="1">
      <alignment horizontal="center" vertical="center"/>
    </xf>
    <xf numFmtId="0" fontId="11" fillId="0" borderId="0" xfId="0" applyFont="1">
      <alignment vertical="center"/>
    </xf>
    <xf numFmtId="0" fontId="11" fillId="0" borderId="1" xfId="0" applyFont="1" applyBorder="1">
      <alignment vertical="center"/>
    </xf>
    <xf numFmtId="0" fontId="13" fillId="0" borderId="0" xfId="0" applyFont="1">
      <alignment vertical="center"/>
    </xf>
    <xf numFmtId="0" fontId="11" fillId="0" borderId="4" xfId="0" applyFont="1" applyBorder="1">
      <alignment vertical="center"/>
    </xf>
    <xf numFmtId="0" fontId="12" fillId="0" borderId="0" xfId="0" applyFont="1">
      <alignment vertical="center"/>
    </xf>
    <xf numFmtId="0" fontId="11" fillId="0" borderId="0" xfId="0" applyFont="1" applyBorder="1">
      <alignment vertical="center"/>
    </xf>
    <xf numFmtId="0" fontId="0" fillId="0" borderId="0" xfId="0" applyFont="1">
      <alignment vertical="center"/>
    </xf>
    <xf numFmtId="176" fontId="0" fillId="0" borderId="1" xfId="0" applyNumberFormat="1" applyBorder="1">
      <alignment vertical="center"/>
    </xf>
    <xf numFmtId="177" fontId="0" fillId="0" borderId="14" xfId="0" applyNumberFormat="1" applyBorder="1">
      <alignment vertical="center"/>
    </xf>
    <xf numFmtId="3" fontId="0" fillId="0" borderId="8" xfId="0" applyNumberFormat="1" applyBorder="1">
      <alignment vertical="center"/>
    </xf>
    <xf numFmtId="3" fontId="0" fillId="0" borderId="6" xfId="0" applyNumberFormat="1" applyBorder="1">
      <alignment vertical="center"/>
    </xf>
    <xf numFmtId="3" fontId="0" fillId="0" borderId="15" xfId="0" applyNumberFormat="1" applyBorder="1">
      <alignment vertical="center"/>
    </xf>
    <xf numFmtId="178" fontId="0" fillId="2" borderId="16" xfId="0" applyNumberFormat="1" applyFill="1" applyBorder="1">
      <alignment vertical="center"/>
    </xf>
    <xf numFmtId="178" fontId="0" fillId="2" borderId="17" xfId="0" applyNumberFormat="1" applyFill="1" applyBorder="1">
      <alignment vertical="center"/>
    </xf>
    <xf numFmtId="178" fontId="0" fillId="2" borderId="18" xfId="0" applyNumberFormat="1" applyFill="1" applyBorder="1">
      <alignment vertical="center"/>
    </xf>
    <xf numFmtId="179" fontId="0" fillId="0" borderId="8" xfId="0" applyNumberFormat="1" applyBorder="1">
      <alignment vertical="center"/>
    </xf>
    <xf numFmtId="179" fontId="0" fillId="0" borderId="15" xfId="0" applyNumberFormat="1" applyBorder="1">
      <alignment vertical="center"/>
    </xf>
    <xf numFmtId="0" fontId="0" fillId="0" borderId="29" xfId="0" applyBorder="1">
      <alignment vertical="center"/>
    </xf>
    <xf numFmtId="0" fontId="0" fillId="0" borderId="1" xfId="0" applyBorder="1" applyAlignment="1">
      <alignment horizontal="center" vertical="center" wrapText="1"/>
    </xf>
    <xf numFmtId="0" fontId="0" fillId="0" borderId="3" xfId="0" applyBorder="1" applyAlignment="1">
      <alignment horizontal="center" vertical="center"/>
    </xf>
    <xf numFmtId="0" fontId="0" fillId="0" borderId="0" xfId="0">
      <alignment vertical="center"/>
    </xf>
    <xf numFmtId="0" fontId="0" fillId="0" borderId="1" xfId="0" applyBorder="1">
      <alignment vertical="center"/>
    </xf>
    <xf numFmtId="3" fontId="0" fillId="0" borderId="29" xfId="0" applyNumberFormat="1" applyBorder="1">
      <alignment vertical="center"/>
    </xf>
    <xf numFmtId="0" fontId="9" fillId="0" borderId="0" xfId="0" applyFont="1">
      <alignment vertical="center"/>
    </xf>
    <xf numFmtId="0" fontId="0" fillId="0" borderId="0" xfId="0">
      <alignment vertical="center"/>
    </xf>
    <xf numFmtId="0" fontId="9" fillId="0" borderId="0" xfId="0" applyFont="1">
      <alignmen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0" fillId="0" borderId="1" xfId="0" applyBorder="1" applyAlignment="1">
      <alignment horizontal="center" vertical="center" wrapText="1"/>
    </xf>
    <xf numFmtId="0" fontId="0" fillId="0" borderId="3" xfId="0" applyBorder="1" applyAlignment="1">
      <alignment horizontal="center" vertical="center"/>
    </xf>
    <xf numFmtId="0" fontId="0" fillId="0" borderId="13" xfId="0" applyBorder="1" applyAlignment="1">
      <alignment vertical="center" shrinkToFit="1"/>
    </xf>
    <xf numFmtId="0" fontId="0" fillId="0" borderId="1" xfId="0" applyBorder="1" applyAlignment="1">
      <alignment vertical="center" shrinkToFit="1"/>
    </xf>
    <xf numFmtId="180" fontId="0" fillId="0" borderId="1" xfId="0" applyNumberFormat="1" applyBorder="1">
      <alignment vertical="center"/>
    </xf>
    <xf numFmtId="180" fontId="0" fillId="0" borderId="14" xfId="0" applyNumberFormat="1" applyBorder="1">
      <alignment vertical="center"/>
    </xf>
    <xf numFmtId="180" fontId="0" fillId="0" borderId="2" xfId="0" applyNumberFormat="1" applyBorder="1">
      <alignment vertical="center"/>
    </xf>
    <xf numFmtId="0" fontId="0" fillId="0" borderId="8" xfId="0" applyNumberFormat="1" applyBorder="1">
      <alignment vertical="center"/>
    </xf>
    <xf numFmtId="0" fontId="0" fillId="0" borderId="1" xfId="0" applyBorder="1" applyAlignment="1">
      <alignment horizontal="center" vertical="center" wrapText="1"/>
    </xf>
    <xf numFmtId="38" fontId="0" fillId="0" borderId="6" xfId="94" applyFont="1" applyBorder="1">
      <alignment vertical="center"/>
    </xf>
    <xf numFmtId="38" fontId="0" fillId="0" borderId="14" xfId="94" applyFont="1" applyBorder="1">
      <alignment vertical="center"/>
    </xf>
    <xf numFmtId="38" fontId="0" fillId="0" borderId="3" xfId="94" applyFont="1" applyBorder="1">
      <alignment vertical="center"/>
    </xf>
    <xf numFmtId="38" fontId="0" fillId="0" borderId="0" xfId="94" applyFont="1">
      <alignment vertical="center"/>
    </xf>
    <xf numFmtId="38" fontId="11" fillId="0" borderId="0" xfId="94" applyFont="1">
      <alignment vertical="center"/>
    </xf>
    <xf numFmtId="38" fontId="0" fillId="0" borderId="1" xfId="94" applyFont="1" applyBorder="1" applyAlignment="1">
      <alignment vertical="center" wrapText="1"/>
    </xf>
    <xf numFmtId="38" fontId="0" fillId="0" borderId="1" xfId="94" applyFont="1" applyBorder="1" applyAlignment="1">
      <alignment vertical="center" shrinkToFit="1"/>
    </xf>
    <xf numFmtId="38" fontId="11" fillId="0" borderId="7" xfId="94" applyFont="1" applyBorder="1" applyAlignment="1">
      <alignment horizontal="left" vertical="center"/>
    </xf>
    <xf numFmtId="38" fontId="11" fillId="0" borderId="5" xfId="94" applyFont="1" applyBorder="1" applyAlignment="1">
      <alignment horizontal="right" vertical="center"/>
    </xf>
    <xf numFmtId="38" fontId="11" fillId="0" borderId="0" xfId="94" applyFont="1" applyBorder="1" applyAlignment="1">
      <alignment horizontal="right" vertical="center"/>
    </xf>
    <xf numFmtId="0" fontId="0" fillId="0" borderId="8" xfId="0" applyBorder="1" applyAlignment="1">
      <alignment horizontal="right" vertical="center"/>
    </xf>
    <xf numFmtId="0" fontId="0" fillId="0" borderId="15" xfId="0" applyBorder="1" applyAlignment="1">
      <alignment horizontal="right" vertical="center"/>
    </xf>
    <xf numFmtId="0" fontId="0" fillId="0" borderId="8" xfId="0" applyNumberFormat="1" applyBorder="1" applyAlignment="1">
      <alignment horizontal="right" vertical="center"/>
    </xf>
    <xf numFmtId="0" fontId="0" fillId="0" borderId="1" xfId="0" applyBorder="1" applyAlignment="1">
      <alignment horizontal="center" vertical="center" wrapText="1"/>
    </xf>
    <xf numFmtId="0" fontId="0" fillId="0" borderId="4" xfId="0" applyBorder="1" applyAlignment="1">
      <alignment horizontal="left" vertical="center" wrapText="1"/>
    </xf>
    <xf numFmtId="0" fontId="0" fillId="0" borderId="0" xfId="0" applyBorder="1" applyAlignment="1">
      <alignment horizontal="left" vertical="center" wrapText="1"/>
    </xf>
    <xf numFmtId="0" fontId="5" fillId="0" borderId="1" xfId="1" applyFont="1" applyBorder="1" applyAlignment="1">
      <alignment horizontal="left" vertical="center" wrapText="1"/>
    </xf>
    <xf numFmtId="0" fontId="0" fillId="0" borderId="1" xfId="0"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177" fontId="11" fillId="0" borderId="10" xfId="0" applyNumberFormat="1" applyFont="1" applyBorder="1" applyAlignment="1">
      <alignment horizontal="right" vertical="center"/>
    </xf>
    <xf numFmtId="177" fontId="11" fillId="0" borderId="11" xfId="0" applyNumberFormat="1" applyFont="1" applyBorder="1" applyAlignment="1">
      <alignment horizontal="right" vertical="center"/>
    </xf>
    <xf numFmtId="177" fontId="11" fillId="0" borderId="12" xfId="0" applyNumberFormat="1" applyFont="1" applyBorder="1" applyAlignment="1">
      <alignment horizontal="right" vertical="center"/>
    </xf>
    <xf numFmtId="177" fontId="11" fillId="0" borderId="9" xfId="0" applyNumberFormat="1" applyFont="1" applyBorder="1" applyAlignment="1">
      <alignment horizontal="right" vertical="center"/>
    </xf>
    <xf numFmtId="177" fontId="11" fillId="0" borderId="4" xfId="0" applyNumberFormat="1" applyFont="1" applyBorder="1" applyAlignment="1">
      <alignment horizontal="right" vertical="center"/>
    </xf>
    <xf numFmtId="177" fontId="11" fillId="0" borderId="5" xfId="0" applyNumberFormat="1" applyFont="1" applyBorder="1" applyAlignment="1">
      <alignment horizontal="right"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1" xfId="0" applyFont="1" applyBorder="1" applyAlignment="1">
      <alignment horizontal="center" vertical="center"/>
    </xf>
    <xf numFmtId="3" fontId="11" fillId="0" borderId="1" xfId="0" applyNumberFormat="1" applyFont="1" applyBorder="1" applyAlignment="1">
      <alignment vertical="center"/>
    </xf>
    <xf numFmtId="0" fontId="11" fillId="0" borderId="1" xfId="0" applyNumberFormat="1" applyFont="1" applyBorder="1" applyAlignment="1">
      <alignmen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177" fontId="11" fillId="0" borderId="1" xfId="0" applyNumberFormat="1" applyFont="1" applyBorder="1" applyAlignment="1">
      <alignment horizontal="right" vertical="center"/>
    </xf>
    <xf numFmtId="177" fontId="11" fillId="0" borderId="3" xfId="0" applyNumberFormat="1" applyFont="1" applyBorder="1" applyAlignment="1">
      <alignment horizontal="right" vertical="center"/>
    </xf>
    <xf numFmtId="0" fontId="44" fillId="0" borderId="6" xfId="0" applyFont="1" applyBorder="1" applyAlignment="1">
      <alignment horizontal="left" vertical="center"/>
    </xf>
  </cellXfs>
  <cellStyles count="95">
    <cellStyle name="20% - アクセント 1 2" xfId="51" xr:uid="{00000000-0005-0000-0000-000000000000}"/>
    <cellStyle name="20% - アクセント 2 2" xfId="52" xr:uid="{00000000-0005-0000-0000-000001000000}"/>
    <cellStyle name="20% - アクセント 3 2" xfId="53" xr:uid="{00000000-0005-0000-0000-000002000000}"/>
    <cellStyle name="20% - アクセント 4 2" xfId="54" xr:uid="{00000000-0005-0000-0000-000003000000}"/>
    <cellStyle name="20% - アクセント 5 2" xfId="55" xr:uid="{00000000-0005-0000-0000-000004000000}"/>
    <cellStyle name="20% - アクセント 6 2" xfId="56" xr:uid="{00000000-0005-0000-0000-000005000000}"/>
    <cellStyle name="40% - アクセント 1 2" xfId="57" xr:uid="{00000000-0005-0000-0000-000006000000}"/>
    <cellStyle name="40% - アクセント 2 2" xfId="58" xr:uid="{00000000-0005-0000-0000-000007000000}"/>
    <cellStyle name="40% - アクセント 3 2" xfId="59" xr:uid="{00000000-0005-0000-0000-000008000000}"/>
    <cellStyle name="40% - アクセント 4 2" xfId="60" xr:uid="{00000000-0005-0000-0000-000009000000}"/>
    <cellStyle name="40% - アクセント 5 2" xfId="61" xr:uid="{00000000-0005-0000-0000-00000A000000}"/>
    <cellStyle name="40% - アクセント 6 2" xfId="62" xr:uid="{00000000-0005-0000-0000-00000B000000}"/>
    <cellStyle name="60% - アクセント 1 2" xfId="63" xr:uid="{00000000-0005-0000-0000-00000C000000}"/>
    <cellStyle name="60% - アクセント 2 2" xfId="64" xr:uid="{00000000-0005-0000-0000-00000D000000}"/>
    <cellStyle name="60% - アクセント 3 2" xfId="65" xr:uid="{00000000-0005-0000-0000-00000E000000}"/>
    <cellStyle name="60% - アクセント 4 2" xfId="66" xr:uid="{00000000-0005-0000-0000-00000F000000}"/>
    <cellStyle name="60% - アクセント 5 2" xfId="67" xr:uid="{00000000-0005-0000-0000-000010000000}"/>
    <cellStyle name="60% - アクセント 6 2" xfId="68" xr:uid="{00000000-0005-0000-0000-000011000000}"/>
    <cellStyle name="SAPBEXaggData" xfId="6" xr:uid="{00000000-0005-0000-0000-000012000000}"/>
    <cellStyle name="SAPBEXaggDataEmph" xfId="7" xr:uid="{00000000-0005-0000-0000-000013000000}"/>
    <cellStyle name="SAPBEXaggItem" xfId="8" xr:uid="{00000000-0005-0000-0000-000014000000}"/>
    <cellStyle name="SAPBEXaggItemX" xfId="9" xr:uid="{00000000-0005-0000-0000-000015000000}"/>
    <cellStyle name="SAPBEXchaText" xfId="10" xr:uid="{00000000-0005-0000-0000-000016000000}"/>
    <cellStyle name="SAPBEXexcBad7" xfId="11" xr:uid="{00000000-0005-0000-0000-000017000000}"/>
    <cellStyle name="SAPBEXexcBad8" xfId="12" xr:uid="{00000000-0005-0000-0000-000018000000}"/>
    <cellStyle name="SAPBEXexcBad9" xfId="13" xr:uid="{00000000-0005-0000-0000-000019000000}"/>
    <cellStyle name="SAPBEXexcCritical4" xfId="14" xr:uid="{00000000-0005-0000-0000-00001A000000}"/>
    <cellStyle name="SAPBEXexcCritical5" xfId="15" xr:uid="{00000000-0005-0000-0000-00001B000000}"/>
    <cellStyle name="SAPBEXexcCritical6" xfId="16" xr:uid="{00000000-0005-0000-0000-00001C000000}"/>
    <cellStyle name="SAPBEXexcGood1" xfId="17" xr:uid="{00000000-0005-0000-0000-00001D000000}"/>
    <cellStyle name="SAPBEXexcGood2" xfId="18" xr:uid="{00000000-0005-0000-0000-00001E000000}"/>
    <cellStyle name="SAPBEXexcGood3" xfId="19" xr:uid="{00000000-0005-0000-0000-00001F000000}"/>
    <cellStyle name="SAPBEXfilterDrill" xfId="20" xr:uid="{00000000-0005-0000-0000-000020000000}"/>
    <cellStyle name="SAPBEXfilterItem" xfId="21" xr:uid="{00000000-0005-0000-0000-000021000000}"/>
    <cellStyle name="SAPBEXfilterText" xfId="22" xr:uid="{00000000-0005-0000-0000-000022000000}"/>
    <cellStyle name="SAPBEXformats" xfId="23" xr:uid="{00000000-0005-0000-0000-000023000000}"/>
    <cellStyle name="SAPBEXheaderItem" xfId="24" xr:uid="{00000000-0005-0000-0000-000024000000}"/>
    <cellStyle name="SAPBEXheaderText" xfId="25" xr:uid="{00000000-0005-0000-0000-000025000000}"/>
    <cellStyle name="SAPBEXHLevel0" xfId="26" xr:uid="{00000000-0005-0000-0000-000026000000}"/>
    <cellStyle name="SAPBEXHLevel0X" xfId="27" xr:uid="{00000000-0005-0000-0000-000027000000}"/>
    <cellStyle name="SAPBEXHLevel1" xfId="28" xr:uid="{00000000-0005-0000-0000-000028000000}"/>
    <cellStyle name="SAPBEXHLevel1X" xfId="29" xr:uid="{00000000-0005-0000-0000-000029000000}"/>
    <cellStyle name="SAPBEXHLevel2" xfId="30" xr:uid="{00000000-0005-0000-0000-00002A000000}"/>
    <cellStyle name="SAPBEXHLevel2X" xfId="31" xr:uid="{00000000-0005-0000-0000-00002B000000}"/>
    <cellStyle name="SAPBEXHLevel3" xfId="32" xr:uid="{00000000-0005-0000-0000-00002C000000}"/>
    <cellStyle name="SAPBEXHLevel3X" xfId="33" xr:uid="{00000000-0005-0000-0000-00002D000000}"/>
    <cellStyle name="SAPBEXresData" xfId="34" xr:uid="{00000000-0005-0000-0000-00002E000000}"/>
    <cellStyle name="SAPBEXresDataEmph" xfId="35" xr:uid="{00000000-0005-0000-0000-00002F000000}"/>
    <cellStyle name="SAPBEXresItem" xfId="36" xr:uid="{00000000-0005-0000-0000-000030000000}"/>
    <cellStyle name="SAPBEXresItemX" xfId="37" xr:uid="{00000000-0005-0000-0000-000031000000}"/>
    <cellStyle name="SAPBEXstdData" xfId="38" xr:uid="{00000000-0005-0000-0000-000032000000}"/>
    <cellStyle name="SAPBEXstdDataEmph" xfId="39" xr:uid="{00000000-0005-0000-0000-000033000000}"/>
    <cellStyle name="SAPBEXstdItem" xfId="40" xr:uid="{00000000-0005-0000-0000-000034000000}"/>
    <cellStyle name="SAPBEXstdItemX" xfId="41" xr:uid="{00000000-0005-0000-0000-000035000000}"/>
    <cellStyle name="SAPBEXtitle" xfId="42" xr:uid="{00000000-0005-0000-0000-000036000000}"/>
    <cellStyle name="SAPBEXundefined" xfId="43" xr:uid="{00000000-0005-0000-0000-000037000000}"/>
    <cellStyle name="アクセント 1 2" xfId="69" xr:uid="{00000000-0005-0000-0000-000038000000}"/>
    <cellStyle name="アクセント 2 2" xfId="70" xr:uid="{00000000-0005-0000-0000-000039000000}"/>
    <cellStyle name="アクセント 3 2" xfId="71" xr:uid="{00000000-0005-0000-0000-00003A000000}"/>
    <cellStyle name="アクセント 4 2" xfId="72" xr:uid="{00000000-0005-0000-0000-00003B000000}"/>
    <cellStyle name="アクセント 5 2" xfId="73" xr:uid="{00000000-0005-0000-0000-00003C000000}"/>
    <cellStyle name="アクセント 6 2" xfId="74" xr:uid="{00000000-0005-0000-0000-00003D000000}"/>
    <cellStyle name="タイトル 2" xfId="75" xr:uid="{00000000-0005-0000-0000-00003E000000}"/>
    <cellStyle name="チェック セル 2" xfId="76" xr:uid="{00000000-0005-0000-0000-00003F000000}"/>
    <cellStyle name="どちらでもない 2" xfId="77" xr:uid="{00000000-0005-0000-0000-000040000000}"/>
    <cellStyle name="メモ 2" xfId="78" xr:uid="{00000000-0005-0000-0000-000041000000}"/>
    <cellStyle name="リンク セル 2" xfId="79" xr:uid="{00000000-0005-0000-0000-000042000000}"/>
    <cellStyle name="悪い 2" xfId="80" xr:uid="{00000000-0005-0000-0000-000043000000}"/>
    <cellStyle name="計算 2" xfId="81" xr:uid="{00000000-0005-0000-0000-000044000000}"/>
    <cellStyle name="警告文 2" xfId="82" xr:uid="{00000000-0005-0000-0000-000045000000}"/>
    <cellStyle name="桁区切り" xfId="94" builtinId="6"/>
    <cellStyle name="桁区切り 2" xfId="4" xr:uid="{00000000-0005-0000-0000-000047000000}"/>
    <cellStyle name="桁区切り 2 2" xfId="50" xr:uid="{00000000-0005-0000-0000-000048000000}"/>
    <cellStyle name="桁区切り 3" xfId="44" xr:uid="{00000000-0005-0000-0000-000049000000}"/>
    <cellStyle name="桁区切り 3 2" xfId="45" xr:uid="{00000000-0005-0000-0000-00004A000000}"/>
    <cellStyle name="桁区切り 4" xfId="46" xr:uid="{00000000-0005-0000-0000-00004B000000}"/>
    <cellStyle name="桁区切り 5" xfId="83" xr:uid="{00000000-0005-0000-0000-00004C000000}"/>
    <cellStyle name="見出し 1 2" xfId="84" xr:uid="{00000000-0005-0000-0000-00004D000000}"/>
    <cellStyle name="見出し 2 2" xfId="85" xr:uid="{00000000-0005-0000-0000-00004E000000}"/>
    <cellStyle name="見出し 3 2" xfId="86" xr:uid="{00000000-0005-0000-0000-00004F000000}"/>
    <cellStyle name="見出し 4 2" xfId="87" xr:uid="{00000000-0005-0000-0000-000050000000}"/>
    <cellStyle name="集計 2" xfId="88" xr:uid="{00000000-0005-0000-0000-000051000000}"/>
    <cellStyle name="出力 2" xfId="89" xr:uid="{00000000-0005-0000-0000-000052000000}"/>
    <cellStyle name="説明文 2" xfId="90" xr:uid="{00000000-0005-0000-0000-000053000000}"/>
    <cellStyle name="入力 2" xfId="91" xr:uid="{00000000-0005-0000-0000-000054000000}"/>
    <cellStyle name="標準" xfId="0" builtinId="0"/>
    <cellStyle name="標準 2" xfId="1" xr:uid="{00000000-0005-0000-0000-000056000000}"/>
    <cellStyle name="標準 2 2" xfId="5" xr:uid="{00000000-0005-0000-0000-000057000000}"/>
    <cellStyle name="標準 2 3" xfId="49" xr:uid="{00000000-0005-0000-0000-000058000000}"/>
    <cellStyle name="標準 3" xfId="47" xr:uid="{00000000-0005-0000-0000-000059000000}"/>
    <cellStyle name="標準 4" xfId="48" xr:uid="{00000000-0005-0000-0000-00005A000000}"/>
    <cellStyle name="標準 5" xfId="2" xr:uid="{00000000-0005-0000-0000-00005B000000}"/>
    <cellStyle name="標準 5 2" xfId="93" xr:uid="{00000000-0005-0000-0000-00005C000000}"/>
    <cellStyle name="未定義" xfId="3" xr:uid="{00000000-0005-0000-0000-00005F000000}"/>
    <cellStyle name="良い 2" xfId="92" xr:uid="{00000000-0005-0000-0000-000060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T132"/>
  <sheetViews>
    <sheetView tabSelected="1" view="pageBreakPreview" topLeftCell="A48" zoomScale="70" zoomScaleNormal="100" zoomScaleSheetLayoutView="70" workbookViewId="0">
      <selection activeCell="F13" sqref="F13"/>
    </sheetView>
  </sheetViews>
  <sheetFormatPr defaultRowHeight="13.2" x14ac:dyDescent="0.2"/>
  <cols>
    <col min="2" max="2" width="9" customWidth="1"/>
    <col min="3" max="3" width="9" style="48" customWidth="1"/>
    <col min="5" max="6" width="9" customWidth="1"/>
    <col min="7" max="7" width="9" style="68"/>
    <col min="8" max="8" width="9" customWidth="1"/>
    <col min="10" max="10" width="9" style="68"/>
    <col min="11" max="11" width="9" customWidth="1"/>
    <col min="17" max="17" width="10.88671875" customWidth="1"/>
    <col min="18" max="18" width="1.88671875" customWidth="1"/>
  </cols>
  <sheetData>
    <row r="1" spans="1:18" ht="19.2" x14ac:dyDescent="0.2">
      <c r="A1" s="7" t="s">
        <v>20</v>
      </c>
    </row>
    <row r="2" spans="1:18" ht="19.2" x14ac:dyDescent="0.2">
      <c r="A2" s="10" t="s">
        <v>29</v>
      </c>
    </row>
    <row r="3" spans="1:18" ht="6" customHeight="1" x14ac:dyDescent="0.2"/>
    <row r="4" spans="1:18" ht="17.25" customHeight="1" x14ac:dyDescent="0.2">
      <c r="A4" s="27" t="s">
        <v>23</v>
      </c>
      <c r="B4" s="92" t="s">
        <v>21</v>
      </c>
      <c r="C4" s="93"/>
      <c r="D4" s="93"/>
      <c r="E4" s="93"/>
      <c r="F4" s="93"/>
      <c r="G4" s="93"/>
      <c r="H4" s="94" t="s">
        <v>49</v>
      </c>
      <c r="I4" s="94"/>
      <c r="J4" s="94"/>
      <c r="K4" s="28"/>
      <c r="L4" s="28"/>
    </row>
    <row r="5" spans="1:18" ht="17.25" customHeight="1" x14ac:dyDescent="0.2">
      <c r="A5" s="29">
        <v>1</v>
      </c>
      <c r="B5" s="54" t="s">
        <v>62</v>
      </c>
      <c r="C5" s="55"/>
      <c r="D5" s="55"/>
      <c r="E5" s="55"/>
      <c r="F5" s="55"/>
      <c r="G5" s="72"/>
      <c r="H5" s="95">
        <f>Q42</f>
        <v>0</v>
      </c>
      <c r="I5" s="96"/>
      <c r="J5" s="96"/>
      <c r="K5" s="30" t="s">
        <v>22</v>
      </c>
      <c r="L5" s="28"/>
    </row>
    <row r="6" spans="1:18" ht="17.25" customHeight="1" x14ac:dyDescent="0.2">
      <c r="A6" s="29">
        <v>2</v>
      </c>
      <c r="B6" s="54" t="s">
        <v>63</v>
      </c>
      <c r="C6" s="55"/>
      <c r="D6" s="55"/>
      <c r="E6" s="55"/>
      <c r="F6" s="55"/>
      <c r="G6" s="72"/>
      <c r="H6" s="95">
        <f>Q64</f>
        <v>0</v>
      </c>
      <c r="I6" s="96"/>
      <c r="J6" s="96"/>
      <c r="K6" s="30" t="s">
        <v>22</v>
      </c>
      <c r="L6" s="28"/>
    </row>
    <row r="7" spans="1:18" s="48" customFormat="1" ht="17.25" customHeight="1" x14ac:dyDescent="0.2">
      <c r="A7" s="29">
        <v>3</v>
      </c>
      <c r="B7" s="102" t="s">
        <v>68</v>
      </c>
      <c r="C7" s="55"/>
      <c r="D7" s="55"/>
      <c r="E7" s="55"/>
      <c r="F7" s="55"/>
      <c r="G7" s="72"/>
      <c r="H7" s="95">
        <f>Q86</f>
        <v>0</v>
      </c>
      <c r="I7" s="96"/>
      <c r="J7" s="96"/>
      <c r="K7" s="30" t="s">
        <v>22</v>
      </c>
      <c r="L7" s="28"/>
      <c r="M7"/>
      <c r="N7"/>
      <c r="O7"/>
      <c r="P7"/>
      <c r="Q7"/>
      <c r="R7"/>
    </row>
    <row r="8" spans="1:18" ht="17.25" customHeight="1" x14ac:dyDescent="0.2">
      <c r="A8" s="29">
        <v>4</v>
      </c>
      <c r="B8" s="54" t="s">
        <v>64</v>
      </c>
      <c r="C8" s="55"/>
      <c r="D8" s="55"/>
      <c r="E8" s="55"/>
      <c r="F8" s="55"/>
      <c r="G8" s="72"/>
      <c r="H8" s="95">
        <f>Q108</f>
        <v>0</v>
      </c>
      <c r="I8" s="96"/>
      <c r="J8" s="96"/>
      <c r="K8" s="30" t="s">
        <v>22</v>
      </c>
      <c r="L8" s="28"/>
      <c r="M8" s="48"/>
      <c r="N8" s="48"/>
      <c r="O8" s="48"/>
      <c r="P8" s="48"/>
      <c r="Q8" s="48"/>
      <c r="R8" s="48"/>
    </row>
    <row r="9" spans="1:18" ht="17.25" customHeight="1" x14ac:dyDescent="0.2">
      <c r="A9" s="29">
        <v>5</v>
      </c>
      <c r="B9" s="97" t="s">
        <v>65</v>
      </c>
      <c r="C9" s="98"/>
      <c r="D9" s="98"/>
      <c r="E9" s="98"/>
      <c r="F9" s="98"/>
      <c r="G9" s="99"/>
      <c r="H9" s="95">
        <f>Q130</f>
        <v>0</v>
      </c>
      <c r="I9" s="96"/>
      <c r="J9" s="96"/>
      <c r="K9" s="30" t="s">
        <v>22</v>
      </c>
      <c r="L9" s="28"/>
    </row>
    <row r="10" spans="1:18" ht="17.25" customHeight="1" x14ac:dyDescent="0.2">
      <c r="A10" s="28"/>
      <c r="B10" s="28"/>
      <c r="C10" s="28"/>
      <c r="D10" s="31"/>
      <c r="E10" s="31"/>
      <c r="F10" s="31"/>
      <c r="G10" s="73" t="s">
        <v>52</v>
      </c>
      <c r="H10" s="100">
        <f>SUM(H5:J7)</f>
        <v>0</v>
      </c>
      <c r="I10" s="100"/>
      <c r="J10" s="101"/>
      <c r="K10" s="32"/>
      <c r="L10" s="28"/>
    </row>
    <row r="11" spans="1:18" ht="17.25" customHeight="1" thickBot="1" x14ac:dyDescent="0.25">
      <c r="A11" s="28"/>
      <c r="B11" s="28"/>
      <c r="C11" s="28"/>
      <c r="D11" s="33"/>
      <c r="E11" s="33"/>
      <c r="F11" s="33"/>
      <c r="G11" s="74" t="s">
        <v>50</v>
      </c>
      <c r="H11" s="89">
        <f>INT(H10*10/110)</f>
        <v>0</v>
      </c>
      <c r="I11" s="90"/>
      <c r="J11" s="91"/>
      <c r="K11" s="32"/>
      <c r="L11" s="28"/>
    </row>
    <row r="12" spans="1:18" ht="17.399999999999999" thickTop="1" thickBot="1" x14ac:dyDescent="0.25">
      <c r="A12" s="28"/>
      <c r="B12" s="28"/>
      <c r="C12" s="28"/>
      <c r="D12" s="33"/>
      <c r="E12" s="33"/>
      <c r="F12" s="33"/>
      <c r="G12" s="74" t="s">
        <v>48</v>
      </c>
      <c r="H12" s="86">
        <f>ROUNDUP(H10/110*100,0)</f>
        <v>0</v>
      </c>
      <c r="I12" s="87"/>
      <c r="J12" s="88"/>
      <c r="K12" s="32" t="s">
        <v>25</v>
      </c>
      <c r="L12" s="28"/>
    </row>
    <row r="13" spans="1:18" ht="16.8" thickTop="1" x14ac:dyDescent="0.2">
      <c r="A13" s="28"/>
      <c r="B13" s="28"/>
      <c r="C13" s="28"/>
      <c r="D13" s="28"/>
      <c r="E13" s="28"/>
      <c r="F13" s="28" t="s">
        <v>26</v>
      </c>
      <c r="G13" s="69"/>
      <c r="H13" s="28"/>
      <c r="I13" s="28"/>
      <c r="J13" s="69"/>
      <c r="K13" s="28"/>
      <c r="L13" s="28"/>
    </row>
    <row r="14" spans="1:18" ht="13.5" customHeight="1" x14ac:dyDescent="0.2">
      <c r="A14" s="34" t="s">
        <v>44</v>
      </c>
    </row>
    <row r="15" spans="1:18" x14ac:dyDescent="0.2">
      <c r="A15" s="34" t="s">
        <v>59</v>
      </c>
    </row>
    <row r="16" spans="1:18" x14ac:dyDescent="0.2">
      <c r="A16" s="34" t="s">
        <v>45</v>
      </c>
    </row>
    <row r="17" spans="1:20" x14ac:dyDescent="0.2">
      <c r="A17" s="34" t="s">
        <v>46</v>
      </c>
    </row>
    <row r="18" spans="1:20" x14ac:dyDescent="0.2">
      <c r="A18" s="34" t="s">
        <v>51</v>
      </c>
    </row>
    <row r="19" spans="1:20" x14ac:dyDescent="0.2">
      <c r="A19" s="34" t="s">
        <v>53</v>
      </c>
    </row>
    <row r="20" spans="1:20" x14ac:dyDescent="0.2">
      <c r="A20" s="34" t="s">
        <v>57</v>
      </c>
    </row>
    <row r="21" spans="1:20" ht="13.5" customHeight="1" x14ac:dyDescent="0.2">
      <c r="A21" s="34" t="s">
        <v>58</v>
      </c>
    </row>
    <row r="22" spans="1:20" x14ac:dyDescent="0.2">
      <c r="A22" s="34" t="s">
        <v>54</v>
      </c>
    </row>
    <row r="23" spans="1:20" s="52" customFormat="1" x14ac:dyDescent="0.2">
      <c r="G23" s="68"/>
      <c r="J23" s="68"/>
    </row>
    <row r="24" spans="1:20" s="52" customFormat="1" ht="16.2" x14ac:dyDescent="0.2">
      <c r="A24" s="53" t="s">
        <v>61</v>
      </c>
      <c r="C24" s="53" t="str">
        <f>B5</f>
        <v>長崎魚市場仲卸売場棟</v>
      </c>
      <c r="G24" s="68"/>
      <c r="J24" s="68"/>
    </row>
    <row r="25" spans="1:20" s="52" customFormat="1" ht="13.5" customHeight="1" x14ac:dyDescent="0.2">
      <c r="A25" s="82" t="s">
        <v>42</v>
      </c>
      <c r="B25" s="78" t="s">
        <v>0</v>
      </c>
      <c r="C25" s="78"/>
      <c r="D25" s="78"/>
      <c r="E25" s="78"/>
      <c r="F25" s="78"/>
      <c r="G25" s="83" t="s">
        <v>7</v>
      </c>
      <c r="H25" s="84"/>
      <c r="I25" s="84"/>
      <c r="J25" s="84"/>
      <c r="K25" s="84"/>
      <c r="L25" s="84"/>
      <c r="M25" s="85"/>
      <c r="N25" s="78" t="s">
        <v>43</v>
      </c>
      <c r="O25" s="78"/>
      <c r="P25" s="78"/>
      <c r="Q25" s="78" t="s">
        <v>24</v>
      </c>
    </row>
    <row r="26" spans="1:20" s="52" customFormat="1" ht="30.75" customHeight="1" x14ac:dyDescent="0.2">
      <c r="A26" s="82"/>
      <c r="B26" s="78"/>
      <c r="C26" s="78"/>
      <c r="D26" s="78"/>
      <c r="E26" s="78"/>
      <c r="F26" s="78"/>
      <c r="G26" s="78" t="s">
        <v>8</v>
      </c>
      <c r="H26" s="78"/>
      <c r="I26" s="78"/>
      <c r="J26" s="78" t="s">
        <v>12</v>
      </c>
      <c r="K26" s="78"/>
      <c r="L26" s="78"/>
      <c r="M26" s="78" t="s">
        <v>13</v>
      </c>
      <c r="N26" s="78"/>
      <c r="O26" s="78"/>
      <c r="P26" s="78"/>
      <c r="Q26" s="78"/>
    </row>
    <row r="27" spans="1:20" s="52" customFormat="1" ht="30.9" customHeight="1" x14ac:dyDescent="0.2">
      <c r="A27" s="82"/>
      <c r="B27" s="2" t="s">
        <v>1</v>
      </c>
      <c r="C27" s="56" t="s">
        <v>60</v>
      </c>
      <c r="D27" s="2" t="s">
        <v>27</v>
      </c>
      <c r="E27" s="2" t="s">
        <v>2</v>
      </c>
      <c r="F27" s="2" t="s">
        <v>3</v>
      </c>
      <c r="G27" s="70" t="s">
        <v>9</v>
      </c>
      <c r="H27" s="2" t="s">
        <v>2</v>
      </c>
      <c r="I27" s="2" t="s">
        <v>3</v>
      </c>
      <c r="J27" s="70" t="s">
        <v>9</v>
      </c>
      <c r="K27" s="2" t="s">
        <v>2</v>
      </c>
      <c r="L27" s="2" t="s">
        <v>3</v>
      </c>
      <c r="M27" s="78"/>
      <c r="N27" s="2" t="s">
        <v>14</v>
      </c>
      <c r="O27" s="2" t="s">
        <v>15</v>
      </c>
      <c r="P27" s="2" t="s">
        <v>17</v>
      </c>
      <c r="Q27" s="78"/>
    </row>
    <row r="28" spans="1:20" s="52" customFormat="1" ht="20.25" customHeight="1" thickBot="1" x14ac:dyDescent="0.25">
      <c r="A28" s="82"/>
      <c r="B28" s="49" t="s">
        <v>4</v>
      </c>
      <c r="C28" s="49"/>
      <c r="D28" s="49"/>
      <c r="E28" s="58" t="s">
        <v>5</v>
      </c>
      <c r="F28" s="59" t="s">
        <v>6</v>
      </c>
      <c r="G28" s="71" t="s">
        <v>10</v>
      </c>
      <c r="H28" s="58" t="s">
        <v>11</v>
      </c>
      <c r="I28" s="59" t="s">
        <v>6</v>
      </c>
      <c r="J28" s="71" t="s">
        <v>10</v>
      </c>
      <c r="K28" s="58" t="s">
        <v>11</v>
      </c>
      <c r="L28" s="59" t="s">
        <v>6</v>
      </c>
      <c r="M28" s="49" t="s">
        <v>6</v>
      </c>
      <c r="N28" s="14" t="s">
        <v>6</v>
      </c>
      <c r="O28" s="14" t="s">
        <v>16</v>
      </c>
      <c r="P28" s="14" t="s">
        <v>6</v>
      </c>
      <c r="Q28" s="49" t="s">
        <v>6</v>
      </c>
    </row>
    <row r="29" spans="1:20" s="52" customFormat="1" ht="20.25" customHeight="1" x14ac:dyDescent="0.2">
      <c r="A29" s="3" t="s">
        <v>30</v>
      </c>
      <c r="B29" s="60">
        <v>329</v>
      </c>
      <c r="C29" s="60">
        <v>99</v>
      </c>
      <c r="D29" s="12">
        <f>(185-C29)/100</f>
        <v>0.86</v>
      </c>
      <c r="E29" s="40"/>
      <c r="F29" s="43">
        <f>B29*D29*E29</f>
        <v>0</v>
      </c>
      <c r="G29" s="65"/>
      <c r="H29" s="15"/>
      <c r="I29" s="9">
        <f>G29*H29</f>
        <v>0</v>
      </c>
      <c r="J29" s="65">
        <v>77800</v>
      </c>
      <c r="K29" s="15"/>
      <c r="L29" s="9">
        <f>J29*K29</f>
        <v>0</v>
      </c>
      <c r="M29" s="38">
        <f>I29+L29</f>
        <v>0</v>
      </c>
      <c r="N29" s="18"/>
      <c r="O29" s="19"/>
      <c r="P29" s="20"/>
      <c r="Q29" s="37">
        <f>INT(F29+M29)</f>
        <v>0</v>
      </c>
      <c r="S29"/>
      <c r="T29"/>
    </row>
    <row r="30" spans="1:20" s="52" customFormat="1" ht="20.25" customHeight="1" x14ac:dyDescent="0.2">
      <c r="A30" s="3" t="s">
        <v>31</v>
      </c>
      <c r="B30" s="60">
        <v>329</v>
      </c>
      <c r="C30" s="60">
        <v>99</v>
      </c>
      <c r="D30" s="12">
        <f t="shared" ref="D30:D40" si="0">(185-C30)/100</f>
        <v>0.86</v>
      </c>
      <c r="E30" s="41"/>
      <c r="F30" s="43">
        <f t="shared" ref="F30:F40" si="1">B30*D30*E30</f>
        <v>0</v>
      </c>
      <c r="G30" s="65"/>
      <c r="H30" s="16"/>
      <c r="I30" s="9">
        <f t="shared" ref="I30:I31" si="2">G30*H30</f>
        <v>0</v>
      </c>
      <c r="J30" s="65">
        <v>82100</v>
      </c>
      <c r="K30" s="16"/>
      <c r="L30" s="9">
        <f t="shared" ref="L30:L31" si="3">J30*K30</f>
        <v>0</v>
      </c>
      <c r="M30" s="38">
        <f t="shared" ref="M30:M40" si="4">I30+L30</f>
        <v>0</v>
      </c>
      <c r="N30" s="21"/>
      <c r="O30" s="22"/>
      <c r="P30" s="23"/>
      <c r="Q30" s="37">
        <f t="shared" ref="Q30:Q40" si="5">INT(F30+M30)</f>
        <v>0</v>
      </c>
      <c r="S30"/>
      <c r="T30"/>
    </row>
    <row r="31" spans="1:20" s="52" customFormat="1" ht="20.25" customHeight="1" x14ac:dyDescent="0.2">
      <c r="A31" s="3" t="s">
        <v>32</v>
      </c>
      <c r="B31" s="60">
        <v>329</v>
      </c>
      <c r="C31" s="60">
        <v>99</v>
      </c>
      <c r="D31" s="12">
        <f t="shared" si="0"/>
        <v>0.86</v>
      </c>
      <c r="E31" s="41"/>
      <c r="F31" s="43">
        <f t="shared" si="1"/>
        <v>0</v>
      </c>
      <c r="G31" s="65"/>
      <c r="H31" s="16"/>
      <c r="I31" s="9">
        <f t="shared" si="2"/>
        <v>0</v>
      </c>
      <c r="J31" s="65">
        <v>90100</v>
      </c>
      <c r="K31" s="16"/>
      <c r="L31" s="9">
        <f t="shared" si="3"/>
        <v>0</v>
      </c>
      <c r="M31" s="38">
        <f t="shared" si="4"/>
        <v>0</v>
      </c>
      <c r="N31" s="21"/>
      <c r="O31" s="22"/>
      <c r="P31" s="23"/>
      <c r="Q31" s="37">
        <f t="shared" si="5"/>
        <v>0</v>
      </c>
      <c r="S31"/>
      <c r="T31"/>
    </row>
    <row r="32" spans="1:20" s="52" customFormat="1" ht="20.25" customHeight="1" x14ac:dyDescent="0.2">
      <c r="A32" s="3" t="s">
        <v>33</v>
      </c>
      <c r="B32" s="60">
        <v>329</v>
      </c>
      <c r="C32" s="60">
        <v>98</v>
      </c>
      <c r="D32" s="12">
        <f t="shared" si="0"/>
        <v>0.87</v>
      </c>
      <c r="E32" s="41"/>
      <c r="F32" s="43">
        <f t="shared" si="1"/>
        <v>0</v>
      </c>
      <c r="G32" s="65">
        <v>123500</v>
      </c>
      <c r="H32" s="16"/>
      <c r="I32" s="37">
        <f>G32*H32</f>
        <v>0</v>
      </c>
      <c r="J32" s="65"/>
      <c r="K32" s="16"/>
      <c r="L32" s="63">
        <f>J32*K32</f>
        <v>0</v>
      </c>
      <c r="M32" s="38">
        <f t="shared" si="4"/>
        <v>0</v>
      </c>
      <c r="N32" s="21"/>
      <c r="O32" s="22"/>
      <c r="P32" s="23"/>
      <c r="Q32" s="37">
        <f t="shared" si="5"/>
        <v>0</v>
      </c>
      <c r="S32"/>
      <c r="T32"/>
    </row>
    <row r="33" spans="1:20" s="52" customFormat="1" ht="20.25" customHeight="1" x14ac:dyDescent="0.2">
      <c r="A33" s="3" t="s">
        <v>34</v>
      </c>
      <c r="B33" s="60">
        <v>329</v>
      </c>
      <c r="C33" s="60">
        <v>97</v>
      </c>
      <c r="D33" s="12">
        <f t="shared" si="0"/>
        <v>0.88</v>
      </c>
      <c r="E33" s="41"/>
      <c r="F33" s="43">
        <f t="shared" si="1"/>
        <v>0</v>
      </c>
      <c r="G33" s="65">
        <v>135900</v>
      </c>
      <c r="H33" s="16"/>
      <c r="I33" s="37">
        <f>G33*H33</f>
        <v>0</v>
      </c>
      <c r="J33" s="65"/>
      <c r="K33" s="16"/>
      <c r="L33" s="63">
        <f>J33*K33</f>
        <v>0</v>
      </c>
      <c r="M33" s="38">
        <f t="shared" si="4"/>
        <v>0</v>
      </c>
      <c r="N33" s="21"/>
      <c r="O33" s="22"/>
      <c r="P33" s="23"/>
      <c r="Q33" s="37">
        <f t="shared" si="5"/>
        <v>0</v>
      </c>
      <c r="S33"/>
      <c r="T33"/>
    </row>
    <row r="34" spans="1:20" s="52" customFormat="1" ht="20.25" customHeight="1" x14ac:dyDescent="0.2">
      <c r="A34" s="3" t="s">
        <v>35</v>
      </c>
      <c r="B34" s="60">
        <v>329</v>
      </c>
      <c r="C34" s="60">
        <v>98</v>
      </c>
      <c r="D34" s="12">
        <f t="shared" si="0"/>
        <v>0.87</v>
      </c>
      <c r="E34" s="41"/>
      <c r="F34" s="43">
        <f t="shared" si="1"/>
        <v>0</v>
      </c>
      <c r="G34" s="65">
        <v>124300</v>
      </c>
      <c r="H34" s="16"/>
      <c r="I34" s="37">
        <f>G34*H34</f>
        <v>0</v>
      </c>
      <c r="J34" s="65"/>
      <c r="K34" s="16"/>
      <c r="L34" s="63">
        <f>J34*K34</f>
        <v>0</v>
      </c>
      <c r="M34" s="38">
        <f t="shared" si="4"/>
        <v>0</v>
      </c>
      <c r="N34" s="21"/>
      <c r="O34" s="22"/>
      <c r="P34" s="23"/>
      <c r="Q34" s="37">
        <f t="shared" si="5"/>
        <v>0</v>
      </c>
      <c r="S34"/>
      <c r="T34"/>
    </row>
    <row r="35" spans="1:20" s="52" customFormat="1" ht="20.25" customHeight="1" x14ac:dyDescent="0.2">
      <c r="A35" s="3" t="s">
        <v>36</v>
      </c>
      <c r="B35" s="60">
        <v>329</v>
      </c>
      <c r="C35" s="60">
        <v>98</v>
      </c>
      <c r="D35" s="12">
        <f t="shared" si="0"/>
        <v>0.87</v>
      </c>
      <c r="E35" s="41"/>
      <c r="F35" s="43">
        <f t="shared" si="1"/>
        <v>0</v>
      </c>
      <c r="G35" s="65"/>
      <c r="H35" s="16"/>
      <c r="I35" s="9">
        <f t="shared" ref="I35:I40" si="6">G35*H35</f>
        <v>0</v>
      </c>
      <c r="J35" s="65">
        <v>96200</v>
      </c>
      <c r="K35" s="16"/>
      <c r="L35" s="9">
        <f t="shared" ref="L35:L40" si="7">J35*K35</f>
        <v>0</v>
      </c>
      <c r="M35" s="38">
        <f t="shared" si="4"/>
        <v>0</v>
      </c>
      <c r="N35" s="21"/>
      <c r="O35" s="22"/>
      <c r="P35" s="23"/>
      <c r="Q35" s="37">
        <f t="shared" si="5"/>
        <v>0</v>
      </c>
      <c r="S35"/>
      <c r="T35"/>
    </row>
    <row r="36" spans="1:20" s="52" customFormat="1" ht="20.25" customHeight="1" x14ac:dyDescent="0.2">
      <c r="A36" s="3" t="s">
        <v>37</v>
      </c>
      <c r="B36" s="60">
        <v>329</v>
      </c>
      <c r="C36" s="60">
        <v>99</v>
      </c>
      <c r="D36" s="12">
        <f t="shared" si="0"/>
        <v>0.86</v>
      </c>
      <c r="E36" s="41"/>
      <c r="F36" s="43">
        <f t="shared" si="1"/>
        <v>0</v>
      </c>
      <c r="G36" s="65"/>
      <c r="H36" s="16"/>
      <c r="I36" s="9">
        <f t="shared" si="6"/>
        <v>0</v>
      </c>
      <c r="J36" s="65">
        <v>80200</v>
      </c>
      <c r="K36" s="16"/>
      <c r="L36" s="9">
        <f t="shared" si="7"/>
        <v>0</v>
      </c>
      <c r="M36" s="38">
        <f t="shared" si="4"/>
        <v>0</v>
      </c>
      <c r="N36" s="21"/>
      <c r="O36" s="22"/>
      <c r="P36" s="23"/>
      <c r="Q36" s="37">
        <f t="shared" si="5"/>
        <v>0</v>
      </c>
      <c r="S36"/>
      <c r="T36"/>
    </row>
    <row r="37" spans="1:20" s="52" customFormat="1" ht="20.25" customHeight="1" x14ac:dyDescent="0.2">
      <c r="A37" s="3" t="s">
        <v>38</v>
      </c>
      <c r="B37" s="60">
        <v>329</v>
      </c>
      <c r="C37" s="60">
        <v>99</v>
      </c>
      <c r="D37" s="12">
        <f t="shared" si="0"/>
        <v>0.86</v>
      </c>
      <c r="E37" s="41"/>
      <c r="F37" s="43">
        <f t="shared" si="1"/>
        <v>0</v>
      </c>
      <c r="G37" s="65"/>
      <c r="H37" s="16"/>
      <c r="I37" s="9">
        <f t="shared" si="6"/>
        <v>0</v>
      </c>
      <c r="J37" s="65">
        <v>88900</v>
      </c>
      <c r="K37" s="16"/>
      <c r="L37" s="9">
        <f t="shared" si="7"/>
        <v>0</v>
      </c>
      <c r="M37" s="38">
        <f t="shared" si="4"/>
        <v>0</v>
      </c>
      <c r="N37" s="21"/>
      <c r="O37" s="22"/>
      <c r="P37" s="23"/>
      <c r="Q37" s="37">
        <f t="shared" si="5"/>
        <v>0</v>
      </c>
      <c r="S37"/>
      <c r="T37"/>
    </row>
    <row r="38" spans="1:20" s="52" customFormat="1" ht="20.25" customHeight="1" x14ac:dyDescent="0.2">
      <c r="A38" s="3" t="s">
        <v>39</v>
      </c>
      <c r="B38" s="60">
        <v>329</v>
      </c>
      <c r="C38" s="60">
        <v>96</v>
      </c>
      <c r="D38" s="12">
        <f>(185-C38)/100</f>
        <v>0.89</v>
      </c>
      <c r="E38" s="41"/>
      <c r="F38" s="43">
        <f t="shared" si="1"/>
        <v>0</v>
      </c>
      <c r="G38" s="65"/>
      <c r="H38" s="16"/>
      <c r="I38" s="9">
        <f t="shared" si="6"/>
        <v>0</v>
      </c>
      <c r="J38" s="65">
        <v>81900</v>
      </c>
      <c r="K38" s="16"/>
      <c r="L38" s="9">
        <f t="shared" si="7"/>
        <v>0</v>
      </c>
      <c r="M38" s="38">
        <f t="shared" si="4"/>
        <v>0</v>
      </c>
      <c r="N38" s="21"/>
      <c r="O38" s="22"/>
      <c r="P38" s="23"/>
      <c r="Q38" s="37">
        <f t="shared" si="5"/>
        <v>0</v>
      </c>
      <c r="S38"/>
      <c r="T38"/>
    </row>
    <row r="39" spans="1:20" s="52" customFormat="1" ht="20.25" customHeight="1" x14ac:dyDescent="0.2">
      <c r="A39" s="3" t="s">
        <v>40</v>
      </c>
      <c r="B39" s="60">
        <v>329</v>
      </c>
      <c r="C39" s="60">
        <v>98</v>
      </c>
      <c r="D39" s="12">
        <f t="shared" si="0"/>
        <v>0.87</v>
      </c>
      <c r="E39" s="41"/>
      <c r="F39" s="43">
        <f t="shared" si="1"/>
        <v>0</v>
      </c>
      <c r="G39" s="65"/>
      <c r="H39" s="16"/>
      <c r="I39" s="9">
        <f t="shared" si="6"/>
        <v>0</v>
      </c>
      <c r="J39" s="65">
        <v>76400</v>
      </c>
      <c r="K39" s="16"/>
      <c r="L39" s="9">
        <f t="shared" si="7"/>
        <v>0</v>
      </c>
      <c r="M39" s="38">
        <f t="shared" si="4"/>
        <v>0</v>
      </c>
      <c r="N39" s="21"/>
      <c r="O39" s="22"/>
      <c r="P39" s="23"/>
      <c r="Q39" s="37">
        <f t="shared" si="5"/>
        <v>0</v>
      </c>
      <c r="S39"/>
      <c r="T39"/>
    </row>
    <row r="40" spans="1:20" s="52" customFormat="1" ht="20.25" customHeight="1" thickBot="1" x14ac:dyDescent="0.25">
      <c r="A40" s="5" t="s">
        <v>41</v>
      </c>
      <c r="B40" s="62">
        <v>329</v>
      </c>
      <c r="C40" s="61">
        <v>99</v>
      </c>
      <c r="D40" s="45">
        <f t="shared" si="0"/>
        <v>0.86</v>
      </c>
      <c r="E40" s="42"/>
      <c r="F40" s="44">
        <f t="shared" si="1"/>
        <v>0</v>
      </c>
      <c r="G40" s="66"/>
      <c r="H40" s="17"/>
      <c r="I40" s="13">
        <f t="shared" si="6"/>
        <v>0</v>
      </c>
      <c r="J40" s="66">
        <v>81100</v>
      </c>
      <c r="K40" s="17"/>
      <c r="L40" s="13">
        <f t="shared" si="7"/>
        <v>0</v>
      </c>
      <c r="M40" s="50">
        <f t="shared" si="4"/>
        <v>0</v>
      </c>
      <c r="N40" s="24"/>
      <c r="O40" s="25"/>
      <c r="P40" s="26"/>
      <c r="Q40" s="39">
        <f t="shared" si="5"/>
        <v>0</v>
      </c>
      <c r="S40"/>
      <c r="T40"/>
    </row>
    <row r="41" spans="1:20" s="52" customFormat="1" ht="30.75" customHeight="1" thickTop="1" x14ac:dyDescent="0.2">
      <c r="A41" s="4" t="s">
        <v>18</v>
      </c>
      <c r="B41" s="57" t="s">
        <v>19</v>
      </c>
      <c r="C41" s="57"/>
      <c r="D41" s="57" t="s">
        <v>19</v>
      </c>
      <c r="E41" s="57" t="s">
        <v>19</v>
      </c>
      <c r="F41" s="4"/>
      <c r="G41" s="67"/>
      <c r="H41" s="57" t="s">
        <v>19</v>
      </c>
      <c r="I41" s="4"/>
      <c r="J41" s="67"/>
      <c r="K41" s="57" t="s">
        <v>19</v>
      </c>
      <c r="L41" s="4"/>
      <c r="M41" s="4"/>
      <c r="N41" s="57" t="s">
        <v>19</v>
      </c>
      <c r="O41" s="57" t="s">
        <v>19</v>
      </c>
      <c r="P41" s="4"/>
      <c r="Q41" s="4"/>
      <c r="S41"/>
      <c r="T41"/>
    </row>
    <row r="42" spans="1:20" s="52" customFormat="1" ht="30.75" customHeight="1" x14ac:dyDescent="0.2">
      <c r="A42" s="79" t="s">
        <v>28</v>
      </c>
      <c r="B42" s="79"/>
      <c r="C42" s="79"/>
      <c r="D42" s="79"/>
      <c r="E42" s="79"/>
      <c r="F42" s="79"/>
      <c r="G42" s="79"/>
      <c r="H42" s="79"/>
      <c r="I42" s="79"/>
      <c r="J42" s="79"/>
      <c r="K42" s="79"/>
      <c r="L42" s="79"/>
      <c r="N42" s="81" t="s">
        <v>47</v>
      </c>
      <c r="O42" s="81"/>
      <c r="P42" s="81"/>
      <c r="Q42" s="8">
        <f>SUM(Q29:Q40)</f>
        <v>0</v>
      </c>
      <c r="S42"/>
      <c r="T42"/>
    </row>
    <row r="43" spans="1:20" s="52" customFormat="1" ht="20.25" customHeight="1" x14ac:dyDescent="0.2">
      <c r="A43" s="80"/>
      <c r="B43" s="80"/>
      <c r="C43" s="80"/>
      <c r="D43" s="80"/>
      <c r="E43" s="80"/>
      <c r="F43" s="80"/>
      <c r="G43" s="80"/>
      <c r="H43" s="80"/>
      <c r="I43" s="80"/>
      <c r="J43" s="80"/>
      <c r="K43" s="80"/>
      <c r="L43" s="80"/>
      <c r="S43"/>
      <c r="T43"/>
    </row>
    <row r="44" spans="1:20" s="52" customFormat="1" ht="7.5" customHeight="1" x14ac:dyDescent="0.2">
      <c r="A44" s="80"/>
      <c r="B44" s="80"/>
      <c r="C44" s="80"/>
      <c r="D44" s="80"/>
      <c r="E44" s="80"/>
      <c r="F44" s="80"/>
      <c r="G44" s="80"/>
      <c r="H44" s="80"/>
      <c r="I44" s="80"/>
      <c r="J44" s="80"/>
      <c r="K44" s="80"/>
      <c r="L44" s="80"/>
      <c r="S44"/>
      <c r="T44"/>
    </row>
    <row r="45" spans="1:20" s="52" customFormat="1" x14ac:dyDescent="0.2">
      <c r="G45" s="68"/>
      <c r="J45" s="68"/>
    </row>
    <row r="46" spans="1:20" s="52" customFormat="1" ht="16.2" x14ac:dyDescent="0.2">
      <c r="A46" s="53" t="s">
        <v>55</v>
      </c>
      <c r="C46" s="53" t="str">
        <f>B6</f>
        <v>長崎魚市場関連商品売場棟</v>
      </c>
      <c r="G46" s="68"/>
      <c r="J46" s="68"/>
    </row>
    <row r="47" spans="1:20" s="52" customFormat="1" ht="13.5" customHeight="1" x14ac:dyDescent="0.2">
      <c r="A47" s="82" t="s">
        <v>42</v>
      </c>
      <c r="B47" s="78" t="s">
        <v>0</v>
      </c>
      <c r="C47" s="78"/>
      <c r="D47" s="78"/>
      <c r="E47" s="78"/>
      <c r="F47" s="78"/>
      <c r="G47" s="83" t="s">
        <v>7</v>
      </c>
      <c r="H47" s="84"/>
      <c r="I47" s="84"/>
      <c r="J47" s="84"/>
      <c r="K47" s="84"/>
      <c r="L47" s="84"/>
      <c r="M47" s="85"/>
      <c r="N47" s="78" t="s">
        <v>43</v>
      </c>
      <c r="O47" s="78"/>
      <c r="P47" s="78"/>
      <c r="Q47" s="78" t="s">
        <v>24</v>
      </c>
    </row>
    <row r="48" spans="1:20" s="52" customFormat="1" ht="30.75" customHeight="1" x14ac:dyDescent="0.2">
      <c r="A48" s="82"/>
      <c r="B48" s="78"/>
      <c r="C48" s="78"/>
      <c r="D48" s="78"/>
      <c r="E48" s="78"/>
      <c r="F48" s="78"/>
      <c r="G48" s="78" t="s">
        <v>8</v>
      </c>
      <c r="H48" s="78"/>
      <c r="I48" s="78"/>
      <c r="J48" s="78" t="s">
        <v>12</v>
      </c>
      <c r="K48" s="78"/>
      <c r="L48" s="78"/>
      <c r="M48" s="78" t="s">
        <v>13</v>
      </c>
      <c r="N48" s="78"/>
      <c r="O48" s="78"/>
      <c r="P48" s="78"/>
      <c r="Q48" s="78"/>
    </row>
    <row r="49" spans="1:17" s="52" customFormat="1" ht="30.9" customHeight="1" x14ac:dyDescent="0.2">
      <c r="A49" s="82"/>
      <c r="B49" s="2" t="s">
        <v>1</v>
      </c>
      <c r="C49" s="64" t="s">
        <v>60</v>
      </c>
      <c r="D49" s="2" t="s">
        <v>27</v>
      </c>
      <c r="E49" s="2" t="s">
        <v>2</v>
      </c>
      <c r="F49" s="2" t="s">
        <v>3</v>
      </c>
      <c r="G49" s="70" t="s">
        <v>9</v>
      </c>
      <c r="H49" s="2" t="s">
        <v>2</v>
      </c>
      <c r="I49" s="2" t="s">
        <v>3</v>
      </c>
      <c r="J49" s="70" t="s">
        <v>9</v>
      </c>
      <c r="K49" s="2" t="s">
        <v>2</v>
      </c>
      <c r="L49" s="2" t="s">
        <v>3</v>
      </c>
      <c r="M49" s="78"/>
      <c r="N49" s="2" t="s">
        <v>14</v>
      </c>
      <c r="O49" s="2" t="s">
        <v>15</v>
      </c>
      <c r="P49" s="2" t="s">
        <v>17</v>
      </c>
      <c r="Q49" s="78"/>
    </row>
    <row r="50" spans="1:17" s="52" customFormat="1" ht="20.25" customHeight="1" thickBot="1" x14ac:dyDescent="0.25">
      <c r="A50" s="82"/>
      <c r="B50" s="49" t="s">
        <v>4</v>
      </c>
      <c r="C50" s="49"/>
      <c r="D50" s="49"/>
      <c r="E50" s="58" t="s">
        <v>5</v>
      </c>
      <c r="F50" s="59" t="s">
        <v>6</v>
      </c>
      <c r="G50" s="71" t="s">
        <v>10</v>
      </c>
      <c r="H50" s="58" t="s">
        <v>11</v>
      </c>
      <c r="I50" s="59" t="s">
        <v>6</v>
      </c>
      <c r="J50" s="71" t="s">
        <v>10</v>
      </c>
      <c r="K50" s="58" t="s">
        <v>11</v>
      </c>
      <c r="L50" s="59" t="s">
        <v>6</v>
      </c>
      <c r="M50" s="49" t="s">
        <v>6</v>
      </c>
      <c r="N50" s="14" t="s">
        <v>6</v>
      </c>
      <c r="O50" s="14" t="s">
        <v>16</v>
      </c>
      <c r="P50" s="14" t="s">
        <v>6</v>
      </c>
      <c r="Q50" s="49" t="s">
        <v>6</v>
      </c>
    </row>
    <row r="51" spans="1:17" s="52" customFormat="1" ht="20.25" customHeight="1" x14ac:dyDescent="0.2">
      <c r="A51" s="3" t="s">
        <v>30</v>
      </c>
      <c r="B51" s="60">
        <v>113</v>
      </c>
      <c r="C51" s="60">
        <v>100</v>
      </c>
      <c r="D51" s="12">
        <f>(185-C51)/100</f>
        <v>0.85</v>
      </c>
      <c r="E51" s="40"/>
      <c r="F51" s="43">
        <f>B51*D51*E51</f>
        <v>0</v>
      </c>
      <c r="G51" s="65"/>
      <c r="H51" s="15"/>
      <c r="I51" s="9">
        <f>G51*H51</f>
        <v>0</v>
      </c>
      <c r="J51" s="65">
        <v>26300</v>
      </c>
      <c r="K51" s="15"/>
      <c r="L51" s="9">
        <f>J51*K51</f>
        <v>0</v>
      </c>
      <c r="M51" s="38">
        <f>I51+L51</f>
        <v>0</v>
      </c>
      <c r="N51" s="18"/>
      <c r="O51" s="19"/>
      <c r="P51" s="20"/>
      <c r="Q51" s="37">
        <f t="shared" ref="Q51:Q62" si="8">INT(F51+M51)</f>
        <v>0</v>
      </c>
    </row>
    <row r="52" spans="1:17" s="52" customFormat="1" ht="20.25" customHeight="1" x14ac:dyDescent="0.2">
      <c r="A52" s="3" t="s">
        <v>31</v>
      </c>
      <c r="B52" s="60">
        <v>113</v>
      </c>
      <c r="C52" s="60">
        <v>100</v>
      </c>
      <c r="D52" s="12">
        <f>(185-C52)/100</f>
        <v>0.85</v>
      </c>
      <c r="E52" s="41"/>
      <c r="F52" s="43">
        <f t="shared" ref="F52:F62" si="9">B52*D52*E52</f>
        <v>0</v>
      </c>
      <c r="G52" s="65"/>
      <c r="H52" s="16"/>
      <c r="I52" s="9">
        <f t="shared" ref="I52:I53" si="10">G52*H52</f>
        <v>0</v>
      </c>
      <c r="J52" s="65">
        <v>26900</v>
      </c>
      <c r="K52" s="16"/>
      <c r="L52" s="9">
        <f t="shared" ref="L52:L53" si="11">J52*K52</f>
        <v>0</v>
      </c>
      <c r="M52" s="38">
        <f t="shared" ref="M52:M62" si="12">I52+L52</f>
        <v>0</v>
      </c>
      <c r="N52" s="21"/>
      <c r="O52" s="22"/>
      <c r="P52" s="23"/>
      <c r="Q52" s="37">
        <f t="shared" si="8"/>
        <v>0</v>
      </c>
    </row>
    <row r="53" spans="1:17" s="52" customFormat="1" ht="20.25" customHeight="1" x14ac:dyDescent="0.2">
      <c r="A53" s="3" t="s">
        <v>32</v>
      </c>
      <c r="B53" s="60">
        <v>113</v>
      </c>
      <c r="C53" s="60">
        <v>100</v>
      </c>
      <c r="D53" s="12">
        <f t="shared" ref="D53:D62" si="13">(185-C53)/100</f>
        <v>0.85</v>
      </c>
      <c r="E53" s="41"/>
      <c r="F53" s="43">
        <f t="shared" si="9"/>
        <v>0</v>
      </c>
      <c r="G53" s="65"/>
      <c r="H53" s="16"/>
      <c r="I53" s="9">
        <f t="shared" si="10"/>
        <v>0</v>
      </c>
      <c r="J53" s="65">
        <v>30000</v>
      </c>
      <c r="K53" s="16"/>
      <c r="L53" s="9">
        <f t="shared" si="11"/>
        <v>0</v>
      </c>
      <c r="M53" s="38">
        <f t="shared" si="12"/>
        <v>0</v>
      </c>
      <c r="N53" s="21"/>
      <c r="O53" s="22"/>
      <c r="P53" s="23"/>
      <c r="Q53" s="37">
        <f t="shared" si="8"/>
        <v>0</v>
      </c>
    </row>
    <row r="54" spans="1:17" s="52" customFormat="1" ht="20.25" customHeight="1" x14ac:dyDescent="0.2">
      <c r="A54" s="3" t="s">
        <v>33</v>
      </c>
      <c r="B54" s="60">
        <v>113</v>
      </c>
      <c r="C54" s="60">
        <v>100</v>
      </c>
      <c r="D54" s="12">
        <f t="shared" si="13"/>
        <v>0.85</v>
      </c>
      <c r="E54" s="41"/>
      <c r="F54" s="43">
        <f t="shared" si="9"/>
        <v>0</v>
      </c>
      <c r="G54" s="65">
        <v>37600</v>
      </c>
      <c r="H54" s="16"/>
      <c r="I54" s="37">
        <f>G54*H54</f>
        <v>0</v>
      </c>
      <c r="J54" s="65"/>
      <c r="K54" s="16"/>
      <c r="L54" s="63">
        <f>J54*K54</f>
        <v>0</v>
      </c>
      <c r="M54" s="38">
        <f t="shared" si="12"/>
        <v>0</v>
      </c>
      <c r="N54" s="21"/>
      <c r="O54" s="22"/>
      <c r="P54" s="23"/>
      <c r="Q54" s="37">
        <f t="shared" si="8"/>
        <v>0</v>
      </c>
    </row>
    <row r="55" spans="1:17" s="52" customFormat="1" ht="20.25" customHeight="1" x14ac:dyDescent="0.2">
      <c r="A55" s="3" t="s">
        <v>34</v>
      </c>
      <c r="B55" s="60">
        <v>113</v>
      </c>
      <c r="C55" s="60">
        <v>100</v>
      </c>
      <c r="D55" s="12">
        <f t="shared" si="13"/>
        <v>0.85</v>
      </c>
      <c r="E55" s="41"/>
      <c r="F55" s="43">
        <f t="shared" si="9"/>
        <v>0</v>
      </c>
      <c r="G55" s="65">
        <v>41600</v>
      </c>
      <c r="H55" s="16"/>
      <c r="I55" s="37">
        <f>G55*H55</f>
        <v>0</v>
      </c>
      <c r="J55" s="65"/>
      <c r="K55" s="16"/>
      <c r="L55" s="63">
        <f>J55*K55</f>
        <v>0</v>
      </c>
      <c r="M55" s="38">
        <f t="shared" si="12"/>
        <v>0</v>
      </c>
      <c r="N55" s="21"/>
      <c r="O55" s="22"/>
      <c r="P55" s="23"/>
      <c r="Q55" s="37">
        <f t="shared" si="8"/>
        <v>0</v>
      </c>
    </row>
    <row r="56" spans="1:17" s="52" customFormat="1" ht="20.25" customHeight="1" x14ac:dyDescent="0.2">
      <c r="A56" s="3" t="s">
        <v>35</v>
      </c>
      <c r="B56" s="60">
        <v>113</v>
      </c>
      <c r="C56" s="60">
        <v>100</v>
      </c>
      <c r="D56" s="12">
        <f t="shared" si="13"/>
        <v>0.85</v>
      </c>
      <c r="E56" s="41"/>
      <c r="F56" s="43">
        <f t="shared" si="9"/>
        <v>0</v>
      </c>
      <c r="G56" s="65">
        <v>37800</v>
      </c>
      <c r="H56" s="16"/>
      <c r="I56" s="37">
        <f>G56*H56</f>
        <v>0</v>
      </c>
      <c r="J56" s="65"/>
      <c r="K56" s="16"/>
      <c r="L56" s="63">
        <f>J56*K56</f>
        <v>0</v>
      </c>
      <c r="M56" s="38">
        <f t="shared" si="12"/>
        <v>0</v>
      </c>
      <c r="N56" s="21"/>
      <c r="O56" s="22"/>
      <c r="P56" s="23"/>
      <c r="Q56" s="37">
        <f t="shared" si="8"/>
        <v>0</v>
      </c>
    </row>
    <row r="57" spans="1:17" s="52" customFormat="1" ht="20.25" customHeight="1" x14ac:dyDescent="0.2">
      <c r="A57" s="3" t="s">
        <v>36</v>
      </c>
      <c r="B57" s="60">
        <v>113</v>
      </c>
      <c r="C57" s="60">
        <v>100</v>
      </c>
      <c r="D57" s="12">
        <f t="shared" si="13"/>
        <v>0.85</v>
      </c>
      <c r="E57" s="41"/>
      <c r="F57" s="43">
        <f t="shared" si="9"/>
        <v>0</v>
      </c>
      <c r="G57" s="65"/>
      <c r="H57" s="16"/>
      <c r="I57" s="9">
        <f t="shared" ref="I57:I62" si="14">G57*H57</f>
        <v>0</v>
      </c>
      <c r="J57" s="65">
        <v>28000</v>
      </c>
      <c r="K57" s="16"/>
      <c r="L57" s="9">
        <f t="shared" ref="L57:L62" si="15">J57*K57</f>
        <v>0</v>
      </c>
      <c r="M57" s="38">
        <f t="shared" si="12"/>
        <v>0</v>
      </c>
      <c r="N57" s="21"/>
      <c r="O57" s="22"/>
      <c r="P57" s="23"/>
      <c r="Q57" s="37">
        <f t="shared" si="8"/>
        <v>0</v>
      </c>
    </row>
    <row r="58" spans="1:17" s="52" customFormat="1" ht="20.25" customHeight="1" x14ac:dyDescent="0.2">
      <c r="A58" s="3" t="s">
        <v>37</v>
      </c>
      <c r="B58" s="60">
        <v>113</v>
      </c>
      <c r="C58" s="60">
        <v>100</v>
      </c>
      <c r="D58" s="12">
        <f t="shared" si="13"/>
        <v>0.85</v>
      </c>
      <c r="E58" s="41"/>
      <c r="F58" s="43">
        <f t="shared" si="9"/>
        <v>0</v>
      </c>
      <c r="G58" s="65"/>
      <c r="H58" s="16"/>
      <c r="I58" s="9">
        <f t="shared" si="14"/>
        <v>0</v>
      </c>
      <c r="J58" s="65">
        <v>23800</v>
      </c>
      <c r="K58" s="16"/>
      <c r="L58" s="9">
        <f t="shared" si="15"/>
        <v>0</v>
      </c>
      <c r="M58" s="38">
        <f t="shared" si="12"/>
        <v>0</v>
      </c>
      <c r="N58" s="21"/>
      <c r="O58" s="22"/>
      <c r="P58" s="23"/>
      <c r="Q58" s="37">
        <f t="shared" si="8"/>
        <v>0</v>
      </c>
    </row>
    <row r="59" spans="1:17" s="52" customFormat="1" ht="20.25" customHeight="1" x14ac:dyDescent="0.2">
      <c r="A59" s="3" t="s">
        <v>38</v>
      </c>
      <c r="B59" s="60">
        <v>113</v>
      </c>
      <c r="C59" s="60">
        <v>100</v>
      </c>
      <c r="D59" s="12">
        <f t="shared" si="13"/>
        <v>0.85</v>
      </c>
      <c r="E59" s="41"/>
      <c r="F59" s="43">
        <f t="shared" si="9"/>
        <v>0</v>
      </c>
      <c r="G59" s="65"/>
      <c r="H59" s="16"/>
      <c r="I59" s="9">
        <f t="shared" si="14"/>
        <v>0</v>
      </c>
      <c r="J59" s="65">
        <v>28600</v>
      </c>
      <c r="K59" s="16"/>
      <c r="L59" s="9">
        <f t="shared" si="15"/>
        <v>0</v>
      </c>
      <c r="M59" s="38">
        <f t="shared" si="12"/>
        <v>0</v>
      </c>
      <c r="N59" s="21"/>
      <c r="O59" s="22"/>
      <c r="P59" s="23"/>
      <c r="Q59" s="37">
        <f t="shared" si="8"/>
        <v>0</v>
      </c>
    </row>
    <row r="60" spans="1:17" s="52" customFormat="1" ht="20.25" customHeight="1" x14ac:dyDescent="0.2">
      <c r="A60" s="3" t="s">
        <v>39</v>
      </c>
      <c r="B60" s="60">
        <v>113</v>
      </c>
      <c r="C60" s="60">
        <v>100</v>
      </c>
      <c r="D60" s="12">
        <f t="shared" si="13"/>
        <v>0.85</v>
      </c>
      <c r="E60" s="41"/>
      <c r="F60" s="43">
        <f t="shared" si="9"/>
        <v>0</v>
      </c>
      <c r="G60" s="65"/>
      <c r="H60" s="16"/>
      <c r="I60" s="9">
        <f t="shared" si="14"/>
        <v>0</v>
      </c>
      <c r="J60" s="65">
        <v>28900</v>
      </c>
      <c r="K60" s="16"/>
      <c r="L60" s="9">
        <f t="shared" si="15"/>
        <v>0</v>
      </c>
      <c r="M60" s="38">
        <f t="shared" si="12"/>
        <v>0</v>
      </c>
      <c r="N60" s="21"/>
      <c r="O60" s="22"/>
      <c r="P60" s="23"/>
      <c r="Q60" s="37">
        <f t="shared" si="8"/>
        <v>0</v>
      </c>
    </row>
    <row r="61" spans="1:17" s="52" customFormat="1" ht="20.25" customHeight="1" x14ac:dyDescent="0.2">
      <c r="A61" s="3" t="s">
        <v>40</v>
      </c>
      <c r="B61" s="60">
        <v>113</v>
      </c>
      <c r="C61" s="60">
        <v>100</v>
      </c>
      <c r="D61" s="12">
        <f t="shared" si="13"/>
        <v>0.85</v>
      </c>
      <c r="E61" s="41"/>
      <c r="F61" s="43">
        <f t="shared" si="9"/>
        <v>0</v>
      </c>
      <c r="G61" s="65"/>
      <c r="H61" s="16"/>
      <c r="I61" s="9">
        <f t="shared" si="14"/>
        <v>0</v>
      </c>
      <c r="J61" s="65">
        <v>28600</v>
      </c>
      <c r="K61" s="16"/>
      <c r="L61" s="9">
        <f t="shared" si="15"/>
        <v>0</v>
      </c>
      <c r="M61" s="38">
        <f t="shared" si="12"/>
        <v>0</v>
      </c>
      <c r="N61" s="21"/>
      <c r="O61" s="22"/>
      <c r="P61" s="23"/>
      <c r="Q61" s="37">
        <f t="shared" si="8"/>
        <v>0</v>
      </c>
    </row>
    <row r="62" spans="1:17" s="52" customFormat="1" ht="20.25" customHeight="1" thickBot="1" x14ac:dyDescent="0.25">
      <c r="A62" s="5" t="s">
        <v>41</v>
      </c>
      <c r="B62" s="62">
        <v>113</v>
      </c>
      <c r="C62" s="61">
        <v>100</v>
      </c>
      <c r="D62" s="45">
        <f t="shared" si="13"/>
        <v>0.85</v>
      </c>
      <c r="E62" s="42"/>
      <c r="F62" s="44">
        <f t="shared" si="9"/>
        <v>0</v>
      </c>
      <c r="G62" s="66"/>
      <c r="H62" s="17"/>
      <c r="I62" s="13">
        <f t="shared" si="14"/>
        <v>0</v>
      </c>
      <c r="J62" s="66">
        <v>26100</v>
      </c>
      <c r="K62" s="17"/>
      <c r="L62" s="13">
        <f t="shared" si="15"/>
        <v>0</v>
      </c>
      <c r="M62" s="50">
        <f t="shared" si="12"/>
        <v>0</v>
      </c>
      <c r="N62" s="24"/>
      <c r="O62" s="25"/>
      <c r="P62" s="26"/>
      <c r="Q62" s="39">
        <f t="shared" si="8"/>
        <v>0</v>
      </c>
    </row>
    <row r="63" spans="1:17" s="52" customFormat="1" ht="30.75" customHeight="1" thickTop="1" x14ac:dyDescent="0.2">
      <c r="A63" s="4" t="s">
        <v>18</v>
      </c>
      <c r="B63" s="57" t="s">
        <v>19</v>
      </c>
      <c r="C63" s="57"/>
      <c r="D63" s="57" t="s">
        <v>19</v>
      </c>
      <c r="E63" s="57" t="s">
        <v>19</v>
      </c>
      <c r="F63" s="4"/>
      <c r="G63" s="67"/>
      <c r="H63" s="57" t="s">
        <v>19</v>
      </c>
      <c r="I63" s="4"/>
      <c r="J63" s="67"/>
      <c r="K63" s="57" t="s">
        <v>19</v>
      </c>
      <c r="L63" s="4"/>
      <c r="M63" s="4"/>
      <c r="N63" s="57" t="s">
        <v>19</v>
      </c>
      <c r="O63" s="57" t="s">
        <v>19</v>
      </c>
      <c r="P63" s="4"/>
      <c r="Q63" s="4"/>
    </row>
    <row r="64" spans="1:17" s="52" customFormat="1" ht="30.75" customHeight="1" x14ac:dyDescent="0.2">
      <c r="A64" s="79" t="s">
        <v>28</v>
      </c>
      <c r="B64" s="79"/>
      <c r="C64" s="79"/>
      <c r="D64" s="79"/>
      <c r="E64" s="79"/>
      <c r="F64" s="79"/>
      <c r="G64" s="79"/>
      <c r="H64" s="79"/>
      <c r="I64" s="79"/>
      <c r="J64" s="79"/>
      <c r="K64" s="79"/>
      <c r="L64" s="79"/>
      <c r="N64" s="81" t="s">
        <v>47</v>
      </c>
      <c r="O64" s="81"/>
      <c r="P64" s="81"/>
      <c r="Q64" s="8">
        <f>SUM(Q51:Q62)</f>
        <v>0</v>
      </c>
    </row>
    <row r="65" spans="1:17" s="52" customFormat="1" ht="20.25" customHeight="1" x14ac:dyDescent="0.2">
      <c r="A65" s="80"/>
      <c r="B65" s="80"/>
      <c r="C65" s="80"/>
      <c r="D65" s="80"/>
      <c r="E65" s="80"/>
      <c r="F65" s="80"/>
      <c r="G65" s="80"/>
      <c r="H65" s="80"/>
      <c r="I65" s="80"/>
      <c r="J65" s="80"/>
      <c r="K65" s="80"/>
      <c r="L65" s="80"/>
    </row>
    <row r="66" spans="1:17" s="52" customFormat="1" ht="7.5" customHeight="1" x14ac:dyDescent="0.2">
      <c r="A66" s="80"/>
      <c r="B66" s="80"/>
      <c r="C66" s="80"/>
      <c r="D66" s="80"/>
      <c r="E66" s="80"/>
      <c r="F66" s="80"/>
      <c r="G66" s="80"/>
      <c r="H66" s="80"/>
      <c r="I66" s="80"/>
      <c r="J66" s="80"/>
      <c r="K66" s="80"/>
      <c r="L66" s="80"/>
    </row>
    <row r="67" spans="1:17" s="52" customFormat="1" x14ac:dyDescent="0.2">
      <c r="G67" s="68"/>
      <c r="J67" s="68"/>
    </row>
    <row r="68" spans="1:17" s="52" customFormat="1" ht="13.5" customHeight="1" x14ac:dyDescent="0.2">
      <c r="A68" s="53" t="s">
        <v>56</v>
      </c>
      <c r="C68" s="53" t="str">
        <f>B7</f>
        <v>長崎魚市場海水供給施設</v>
      </c>
      <c r="G68" s="68"/>
      <c r="J68" s="68"/>
    </row>
    <row r="69" spans="1:17" s="52" customFormat="1" ht="13.5" customHeight="1" x14ac:dyDescent="0.2">
      <c r="A69" s="82" t="s">
        <v>42</v>
      </c>
      <c r="B69" s="78" t="s">
        <v>0</v>
      </c>
      <c r="C69" s="78"/>
      <c r="D69" s="78"/>
      <c r="E69" s="78"/>
      <c r="F69" s="78"/>
      <c r="G69" s="83" t="s">
        <v>7</v>
      </c>
      <c r="H69" s="84"/>
      <c r="I69" s="84"/>
      <c r="J69" s="84"/>
      <c r="K69" s="84"/>
      <c r="L69" s="84"/>
      <c r="M69" s="85"/>
      <c r="N69" s="78" t="s">
        <v>43</v>
      </c>
      <c r="O69" s="78"/>
      <c r="P69" s="78"/>
      <c r="Q69" s="78" t="s">
        <v>24</v>
      </c>
    </row>
    <row r="70" spans="1:17" s="52" customFormat="1" ht="30.75" customHeight="1" x14ac:dyDescent="0.2">
      <c r="A70" s="82"/>
      <c r="B70" s="78"/>
      <c r="C70" s="78"/>
      <c r="D70" s="78"/>
      <c r="E70" s="78"/>
      <c r="F70" s="78"/>
      <c r="G70" s="78" t="s">
        <v>8</v>
      </c>
      <c r="H70" s="78"/>
      <c r="I70" s="78"/>
      <c r="J70" s="78" t="s">
        <v>12</v>
      </c>
      <c r="K70" s="78"/>
      <c r="L70" s="78"/>
      <c r="M70" s="78" t="s">
        <v>13</v>
      </c>
      <c r="N70" s="78"/>
      <c r="O70" s="78"/>
      <c r="P70" s="78"/>
      <c r="Q70" s="78"/>
    </row>
    <row r="71" spans="1:17" s="52" customFormat="1" ht="30.9" customHeight="1" x14ac:dyDescent="0.2">
      <c r="A71" s="82"/>
      <c r="B71" s="2" t="s">
        <v>1</v>
      </c>
      <c r="C71" s="64" t="s">
        <v>60</v>
      </c>
      <c r="D71" s="2" t="s">
        <v>27</v>
      </c>
      <c r="E71" s="2" t="s">
        <v>2</v>
      </c>
      <c r="F71" s="2" t="s">
        <v>3</v>
      </c>
      <c r="G71" s="70" t="s">
        <v>9</v>
      </c>
      <c r="H71" s="2" t="s">
        <v>2</v>
      </c>
      <c r="I71" s="2" t="s">
        <v>3</v>
      </c>
      <c r="J71" s="70" t="s">
        <v>9</v>
      </c>
      <c r="K71" s="2" t="s">
        <v>2</v>
      </c>
      <c r="L71" s="2" t="s">
        <v>3</v>
      </c>
      <c r="M71" s="78"/>
      <c r="N71" s="2" t="s">
        <v>14</v>
      </c>
      <c r="O71" s="2" t="s">
        <v>15</v>
      </c>
      <c r="P71" s="2" t="s">
        <v>17</v>
      </c>
      <c r="Q71" s="78"/>
    </row>
    <row r="72" spans="1:17" s="52" customFormat="1" ht="20.25" customHeight="1" thickBot="1" x14ac:dyDescent="0.25">
      <c r="A72" s="82"/>
      <c r="B72" s="49" t="s">
        <v>4</v>
      </c>
      <c r="C72" s="49"/>
      <c r="D72" s="49"/>
      <c r="E72" s="58" t="s">
        <v>5</v>
      </c>
      <c r="F72" s="59" t="s">
        <v>6</v>
      </c>
      <c r="G72" s="71" t="s">
        <v>10</v>
      </c>
      <c r="H72" s="58" t="s">
        <v>11</v>
      </c>
      <c r="I72" s="59" t="s">
        <v>6</v>
      </c>
      <c r="J72" s="71" t="s">
        <v>10</v>
      </c>
      <c r="K72" s="58" t="s">
        <v>11</v>
      </c>
      <c r="L72" s="59" t="s">
        <v>6</v>
      </c>
      <c r="M72" s="49" t="s">
        <v>6</v>
      </c>
      <c r="N72" s="14" t="s">
        <v>6</v>
      </c>
      <c r="O72" s="14" t="s">
        <v>16</v>
      </c>
      <c r="P72" s="14" t="s">
        <v>6</v>
      </c>
      <c r="Q72" s="49" t="s">
        <v>6</v>
      </c>
    </row>
    <row r="73" spans="1:17" s="52" customFormat="1" ht="20.25" customHeight="1" x14ac:dyDescent="0.2">
      <c r="A73" s="3" t="s">
        <v>30</v>
      </c>
      <c r="B73" s="60">
        <v>56</v>
      </c>
      <c r="C73" s="35">
        <v>100</v>
      </c>
      <c r="D73" s="12">
        <f>(185-C73)/100</f>
        <v>0.85</v>
      </c>
      <c r="E73" s="40"/>
      <c r="F73" s="43">
        <f>B73*D73*E73</f>
        <v>0</v>
      </c>
      <c r="G73" s="65"/>
      <c r="H73" s="15"/>
      <c r="I73" s="9">
        <f>G73*H73</f>
        <v>0</v>
      </c>
      <c r="J73" s="65">
        <v>7300</v>
      </c>
      <c r="K73" s="15"/>
      <c r="L73" s="9">
        <f>J73*K73</f>
        <v>0</v>
      </c>
      <c r="M73" s="38">
        <f>I73+L73</f>
        <v>0</v>
      </c>
      <c r="N73" s="18"/>
      <c r="O73" s="19"/>
      <c r="P73" s="20"/>
      <c r="Q73" s="37">
        <f t="shared" ref="Q73:Q84" si="16">INT(F73+M73)</f>
        <v>0</v>
      </c>
    </row>
    <row r="74" spans="1:17" s="52" customFormat="1" ht="20.25" customHeight="1" x14ac:dyDescent="0.2">
      <c r="A74" s="3" t="s">
        <v>31</v>
      </c>
      <c r="B74" s="60">
        <v>56</v>
      </c>
      <c r="C74" s="35">
        <v>100</v>
      </c>
      <c r="D74" s="12">
        <f t="shared" ref="D74:D84" si="17">(185-C74)/100</f>
        <v>0.85</v>
      </c>
      <c r="E74" s="41"/>
      <c r="F74" s="43">
        <f t="shared" ref="F74:F84" si="18">B74*D74*E74</f>
        <v>0</v>
      </c>
      <c r="G74" s="65"/>
      <c r="H74" s="16"/>
      <c r="I74" s="9">
        <f t="shared" ref="I74:I75" si="19">G74*H74</f>
        <v>0</v>
      </c>
      <c r="J74" s="65">
        <v>6400</v>
      </c>
      <c r="K74" s="16"/>
      <c r="L74" s="9">
        <f t="shared" ref="L74:L75" si="20">J74*K74</f>
        <v>0</v>
      </c>
      <c r="M74" s="38">
        <f t="shared" ref="M74:M84" si="21">I74+L74</f>
        <v>0</v>
      </c>
      <c r="N74" s="21"/>
      <c r="O74" s="22"/>
      <c r="P74" s="23"/>
      <c r="Q74" s="37">
        <f t="shared" si="16"/>
        <v>0</v>
      </c>
    </row>
    <row r="75" spans="1:17" s="52" customFormat="1" ht="20.25" customHeight="1" x14ac:dyDescent="0.2">
      <c r="A75" s="3" t="s">
        <v>32</v>
      </c>
      <c r="B75" s="60">
        <v>56</v>
      </c>
      <c r="C75" s="35">
        <v>100</v>
      </c>
      <c r="D75" s="12">
        <f t="shared" si="17"/>
        <v>0.85</v>
      </c>
      <c r="E75" s="41"/>
      <c r="F75" s="43">
        <f t="shared" si="18"/>
        <v>0</v>
      </c>
      <c r="G75" s="65"/>
      <c r="H75" s="16"/>
      <c r="I75" s="9">
        <f t="shared" si="19"/>
        <v>0</v>
      </c>
      <c r="J75" s="65">
        <v>6900</v>
      </c>
      <c r="K75" s="16"/>
      <c r="L75" s="9">
        <f t="shared" si="20"/>
        <v>0</v>
      </c>
      <c r="M75" s="38">
        <f t="shared" si="21"/>
        <v>0</v>
      </c>
      <c r="N75" s="21"/>
      <c r="O75" s="22"/>
      <c r="P75" s="23"/>
      <c r="Q75" s="37">
        <f t="shared" si="16"/>
        <v>0</v>
      </c>
    </row>
    <row r="76" spans="1:17" s="52" customFormat="1" ht="20.25" customHeight="1" x14ac:dyDescent="0.2">
      <c r="A76" s="3" t="s">
        <v>33</v>
      </c>
      <c r="B76" s="60">
        <v>56</v>
      </c>
      <c r="C76" s="35">
        <v>100</v>
      </c>
      <c r="D76" s="12">
        <f t="shared" si="17"/>
        <v>0.85</v>
      </c>
      <c r="E76" s="41"/>
      <c r="F76" s="43">
        <f t="shared" si="18"/>
        <v>0</v>
      </c>
      <c r="G76" s="65">
        <v>6000</v>
      </c>
      <c r="H76" s="16"/>
      <c r="I76" s="37">
        <f>G76*H76</f>
        <v>0</v>
      </c>
      <c r="J76" s="65"/>
      <c r="K76" s="16"/>
      <c r="L76" s="63">
        <f>J76*K76</f>
        <v>0</v>
      </c>
      <c r="M76" s="38">
        <f t="shared" si="21"/>
        <v>0</v>
      </c>
      <c r="N76" s="21"/>
      <c r="O76" s="22"/>
      <c r="P76" s="23"/>
      <c r="Q76" s="37">
        <f t="shared" si="16"/>
        <v>0</v>
      </c>
    </row>
    <row r="77" spans="1:17" s="52" customFormat="1" ht="20.25" customHeight="1" x14ac:dyDescent="0.2">
      <c r="A77" s="3" t="s">
        <v>34</v>
      </c>
      <c r="B77" s="60">
        <v>56</v>
      </c>
      <c r="C77" s="35">
        <v>100</v>
      </c>
      <c r="D77" s="12">
        <f t="shared" si="17"/>
        <v>0.85</v>
      </c>
      <c r="E77" s="41"/>
      <c r="F77" s="43">
        <f t="shared" si="18"/>
        <v>0</v>
      </c>
      <c r="G77" s="65">
        <v>6500</v>
      </c>
      <c r="H77" s="16"/>
      <c r="I77" s="37">
        <f>G77*H77</f>
        <v>0</v>
      </c>
      <c r="J77" s="65"/>
      <c r="K77" s="16"/>
      <c r="L77" s="63">
        <f>J77*K77</f>
        <v>0</v>
      </c>
      <c r="M77" s="38">
        <f t="shared" si="21"/>
        <v>0</v>
      </c>
      <c r="N77" s="21"/>
      <c r="O77" s="22"/>
      <c r="P77" s="23"/>
      <c r="Q77" s="37">
        <f t="shared" si="16"/>
        <v>0</v>
      </c>
    </row>
    <row r="78" spans="1:17" s="52" customFormat="1" ht="20.25" customHeight="1" x14ac:dyDescent="0.2">
      <c r="A78" s="3" t="s">
        <v>35</v>
      </c>
      <c r="B78" s="60">
        <v>56</v>
      </c>
      <c r="C78" s="35">
        <v>100</v>
      </c>
      <c r="D78" s="12">
        <f t="shared" si="17"/>
        <v>0.85</v>
      </c>
      <c r="E78" s="41"/>
      <c r="F78" s="43">
        <f t="shared" si="18"/>
        <v>0</v>
      </c>
      <c r="G78" s="65">
        <v>7500</v>
      </c>
      <c r="H78" s="16"/>
      <c r="I78" s="37">
        <f>G78*H78</f>
        <v>0</v>
      </c>
      <c r="J78" s="65"/>
      <c r="K78" s="16"/>
      <c r="L78" s="63">
        <f>J78*K78</f>
        <v>0</v>
      </c>
      <c r="M78" s="38">
        <f t="shared" si="21"/>
        <v>0</v>
      </c>
      <c r="N78" s="21"/>
      <c r="O78" s="22"/>
      <c r="P78" s="23"/>
      <c r="Q78" s="37">
        <f t="shared" si="16"/>
        <v>0</v>
      </c>
    </row>
    <row r="79" spans="1:17" s="52" customFormat="1" ht="20.25" customHeight="1" x14ac:dyDescent="0.2">
      <c r="A79" s="3" t="s">
        <v>36</v>
      </c>
      <c r="B79" s="60">
        <v>56</v>
      </c>
      <c r="C79" s="35">
        <v>100</v>
      </c>
      <c r="D79" s="12">
        <f t="shared" si="17"/>
        <v>0.85</v>
      </c>
      <c r="E79" s="41"/>
      <c r="F79" s="43">
        <f t="shared" si="18"/>
        <v>0</v>
      </c>
      <c r="G79" s="65"/>
      <c r="H79" s="16"/>
      <c r="I79" s="9">
        <f t="shared" ref="I79:I84" si="22">G79*H79</f>
        <v>0</v>
      </c>
      <c r="J79" s="65">
        <v>7200</v>
      </c>
      <c r="K79" s="16"/>
      <c r="L79" s="9">
        <f t="shared" ref="L79:L84" si="23">J79*K79</f>
        <v>0</v>
      </c>
      <c r="M79" s="38">
        <f t="shared" si="21"/>
        <v>0</v>
      </c>
      <c r="N79" s="21"/>
      <c r="O79" s="22"/>
      <c r="P79" s="23"/>
      <c r="Q79" s="37">
        <f t="shared" si="16"/>
        <v>0</v>
      </c>
    </row>
    <row r="80" spans="1:17" s="52" customFormat="1" ht="20.25" customHeight="1" x14ac:dyDescent="0.2">
      <c r="A80" s="3" t="s">
        <v>37</v>
      </c>
      <c r="B80" s="60">
        <v>56</v>
      </c>
      <c r="C80" s="35">
        <v>100</v>
      </c>
      <c r="D80" s="12">
        <f t="shared" si="17"/>
        <v>0.85</v>
      </c>
      <c r="E80" s="41"/>
      <c r="F80" s="43">
        <f t="shared" si="18"/>
        <v>0</v>
      </c>
      <c r="G80" s="65"/>
      <c r="H80" s="16"/>
      <c r="I80" s="9">
        <f t="shared" si="22"/>
        <v>0</v>
      </c>
      <c r="J80" s="65">
        <v>6400</v>
      </c>
      <c r="K80" s="16"/>
      <c r="L80" s="9">
        <f t="shared" si="23"/>
        <v>0</v>
      </c>
      <c r="M80" s="38">
        <f t="shared" si="21"/>
        <v>0</v>
      </c>
      <c r="N80" s="21"/>
      <c r="O80" s="22"/>
      <c r="P80" s="23"/>
      <c r="Q80" s="37">
        <f t="shared" si="16"/>
        <v>0</v>
      </c>
    </row>
    <row r="81" spans="1:20" s="52" customFormat="1" ht="20.25" customHeight="1" x14ac:dyDescent="0.2">
      <c r="A81" s="3" t="s">
        <v>38</v>
      </c>
      <c r="B81" s="60">
        <v>56</v>
      </c>
      <c r="C81" s="35">
        <v>100</v>
      </c>
      <c r="D81" s="12">
        <f t="shared" si="17"/>
        <v>0.85</v>
      </c>
      <c r="E81" s="41"/>
      <c r="F81" s="43">
        <f t="shared" si="18"/>
        <v>0</v>
      </c>
      <c r="G81" s="65"/>
      <c r="H81" s="16"/>
      <c r="I81" s="9">
        <f t="shared" si="22"/>
        <v>0</v>
      </c>
      <c r="J81" s="65">
        <v>8000</v>
      </c>
      <c r="K81" s="16"/>
      <c r="L81" s="9">
        <f t="shared" si="23"/>
        <v>0</v>
      </c>
      <c r="M81" s="38">
        <f t="shared" si="21"/>
        <v>0</v>
      </c>
      <c r="N81" s="21"/>
      <c r="O81" s="22"/>
      <c r="P81" s="23"/>
      <c r="Q81" s="37">
        <f t="shared" si="16"/>
        <v>0</v>
      </c>
    </row>
    <row r="82" spans="1:20" s="52" customFormat="1" ht="20.25" customHeight="1" x14ac:dyDescent="0.2">
      <c r="A82" s="3" t="s">
        <v>39</v>
      </c>
      <c r="B82" s="60">
        <v>56</v>
      </c>
      <c r="C82" s="35">
        <v>100</v>
      </c>
      <c r="D82" s="12">
        <f t="shared" si="17"/>
        <v>0.85</v>
      </c>
      <c r="E82" s="41"/>
      <c r="F82" s="43">
        <f t="shared" si="18"/>
        <v>0</v>
      </c>
      <c r="G82" s="65"/>
      <c r="H82" s="16"/>
      <c r="I82" s="9">
        <f t="shared" si="22"/>
        <v>0</v>
      </c>
      <c r="J82" s="65">
        <v>5800</v>
      </c>
      <c r="K82" s="16"/>
      <c r="L82" s="9">
        <f t="shared" si="23"/>
        <v>0</v>
      </c>
      <c r="M82" s="38">
        <f t="shared" si="21"/>
        <v>0</v>
      </c>
      <c r="N82" s="21"/>
      <c r="O82" s="22"/>
      <c r="P82" s="23"/>
      <c r="Q82" s="37">
        <f t="shared" si="16"/>
        <v>0</v>
      </c>
    </row>
    <row r="83" spans="1:20" s="52" customFormat="1" ht="20.25" customHeight="1" x14ac:dyDescent="0.2">
      <c r="A83" s="3" t="s">
        <v>40</v>
      </c>
      <c r="B83" s="60">
        <v>56</v>
      </c>
      <c r="C83" s="35">
        <v>100</v>
      </c>
      <c r="D83" s="12">
        <f t="shared" si="17"/>
        <v>0.85</v>
      </c>
      <c r="E83" s="41"/>
      <c r="F83" s="43">
        <f t="shared" si="18"/>
        <v>0</v>
      </c>
      <c r="G83" s="65"/>
      <c r="H83" s="16"/>
      <c r="I83" s="9">
        <f t="shared" si="22"/>
        <v>0</v>
      </c>
      <c r="J83" s="65">
        <v>5600</v>
      </c>
      <c r="K83" s="16"/>
      <c r="L83" s="9">
        <f t="shared" si="23"/>
        <v>0</v>
      </c>
      <c r="M83" s="38">
        <f t="shared" si="21"/>
        <v>0</v>
      </c>
      <c r="N83" s="21"/>
      <c r="O83" s="22"/>
      <c r="P83" s="23"/>
      <c r="Q83" s="37">
        <f t="shared" si="16"/>
        <v>0</v>
      </c>
    </row>
    <row r="84" spans="1:20" s="52" customFormat="1" ht="20.25" customHeight="1" thickBot="1" x14ac:dyDescent="0.25">
      <c r="A84" s="5" t="s">
        <v>41</v>
      </c>
      <c r="B84" s="62">
        <v>56</v>
      </c>
      <c r="C84" s="36">
        <v>100</v>
      </c>
      <c r="D84" s="45">
        <f t="shared" si="17"/>
        <v>0.85</v>
      </c>
      <c r="E84" s="42"/>
      <c r="F84" s="44">
        <f t="shared" si="18"/>
        <v>0</v>
      </c>
      <c r="G84" s="66"/>
      <c r="H84" s="17"/>
      <c r="I84" s="13">
        <f t="shared" si="22"/>
        <v>0</v>
      </c>
      <c r="J84" s="66">
        <v>5800</v>
      </c>
      <c r="K84" s="17"/>
      <c r="L84" s="13">
        <f t="shared" si="23"/>
        <v>0</v>
      </c>
      <c r="M84" s="50">
        <f t="shared" si="21"/>
        <v>0</v>
      </c>
      <c r="N84" s="24"/>
      <c r="O84" s="25"/>
      <c r="P84" s="26"/>
      <c r="Q84" s="39">
        <f t="shared" si="16"/>
        <v>0</v>
      </c>
    </row>
    <row r="85" spans="1:20" s="52" customFormat="1" ht="30.75" customHeight="1" thickTop="1" x14ac:dyDescent="0.2">
      <c r="A85" s="4" t="s">
        <v>18</v>
      </c>
      <c r="B85" s="57" t="s">
        <v>19</v>
      </c>
      <c r="C85" s="57"/>
      <c r="D85" s="57" t="s">
        <v>19</v>
      </c>
      <c r="E85" s="57" t="s">
        <v>19</v>
      </c>
      <c r="F85" s="4"/>
      <c r="G85" s="67"/>
      <c r="H85" s="57" t="s">
        <v>19</v>
      </c>
      <c r="I85" s="4"/>
      <c r="J85" s="67"/>
      <c r="K85" s="57" t="s">
        <v>19</v>
      </c>
      <c r="L85" s="4"/>
      <c r="M85" s="4"/>
      <c r="N85" s="57" t="s">
        <v>19</v>
      </c>
      <c r="O85" s="57" t="s">
        <v>19</v>
      </c>
      <c r="P85" s="4"/>
      <c r="Q85" s="4"/>
    </row>
    <row r="86" spans="1:20" s="52" customFormat="1" ht="30.75" customHeight="1" x14ac:dyDescent="0.2">
      <c r="A86" s="79" t="s">
        <v>28</v>
      </c>
      <c r="B86" s="79"/>
      <c r="C86" s="79"/>
      <c r="D86" s="79"/>
      <c r="E86" s="79"/>
      <c r="F86" s="79"/>
      <c r="G86" s="79"/>
      <c r="H86" s="79"/>
      <c r="I86" s="79"/>
      <c r="J86" s="79"/>
      <c r="K86" s="79"/>
      <c r="L86" s="79"/>
      <c r="N86" s="81" t="s">
        <v>47</v>
      </c>
      <c r="O86" s="81"/>
      <c r="P86" s="81"/>
      <c r="Q86" s="8">
        <f>SUM(Q73:Q84)</f>
        <v>0</v>
      </c>
    </row>
    <row r="87" spans="1:20" s="52" customFormat="1" ht="20.25" customHeight="1" x14ac:dyDescent="0.2">
      <c r="A87" s="80"/>
      <c r="B87" s="80"/>
      <c r="C87" s="80"/>
      <c r="D87" s="80"/>
      <c r="E87" s="80"/>
      <c r="F87" s="80"/>
      <c r="G87" s="80"/>
      <c r="H87" s="80"/>
      <c r="I87" s="80"/>
      <c r="J87" s="80"/>
      <c r="K87" s="80"/>
      <c r="L87" s="80"/>
    </row>
    <row r="88" spans="1:20" s="52" customFormat="1" ht="7.5" customHeight="1" x14ac:dyDescent="0.2">
      <c r="A88" s="80"/>
      <c r="B88" s="80"/>
      <c r="C88" s="80"/>
      <c r="D88" s="80"/>
      <c r="E88" s="80"/>
      <c r="F88" s="80"/>
      <c r="G88" s="80"/>
      <c r="H88" s="80"/>
      <c r="I88" s="80"/>
      <c r="J88" s="80"/>
      <c r="K88" s="80"/>
      <c r="L88" s="80"/>
    </row>
    <row r="89" spans="1:20" s="52" customFormat="1" x14ac:dyDescent="0.2">
      <c r="G89" s="68"/>
      <c r="J89" s="68"/>
      <c r="S89"/>
      <c r="T89"/>
    </row>
    <row r="90" spans="1:20" s="52" customFormat="1" ht="16.2" x14ac:dyDescent="0.2">
      <c r="A90" s="53" t="s">
        <v>66</v>
      </c>
      <c r="C90" s="53" t="str">
        <f>B8</f>
        <v>長崎魚市場卸売場東棟</v>
      </c>
      <c r="G90" s="68"/>
      <c r="J90" s="68"/>
      <c r="S90"/>
      <c r="T90"/>
    </row>
    <row r="91" spans="1:20" s="52" customFormat="1" ht="13.5" customHeight="1" x14ac:dyDescent="0.2">
      <c r="A91" s="82" t="s">
        <v>42</v>
      </c>
      <c r="B91" s="78" t="s">
        <v>0</v>
      </c>
      <c r="C91" s="78"/>
      <c r="D91" s="78"/>
      <c r="E91" s="78"/>
      <c r="F91" s="78"/>
      <c r="G91" s="83" t="s">
        <v>7</v>
      </c>
      <c r="H91" s="84"/>
      <c r="I91" s="84"/>
      <c r="J91" s="84"/>
      <c r="K91" s="84"/>
      <c r="L91" s="84"/>
      <c r="M91" s="85"/>
      <c r="N91" s="78" t="s">
        <v>43</v>
      </c>
      <c r="O91" s="78"/>
      <c r="P91" s="78"/>
      <c r="Q91" s="78" t="s">
        <v>24</v>
      </c>
      <c r="S91"/>
      <c r="T91"/>
    </row>
    <row r="92" spans="1:20" s="52" customFormat="1" ht="30.75" customHeight="1" x14ac:dyDescent="0.2">
      <c r="A92" s="82"/>
      <c r="B92" s="78"/>
      <c r="C92" s="78"/>
      <c r="D92" s="78"/>
      <c r="E92" s="78"/>
      <c r="F92" s="78"/>
      <c r="G92" s="78" t="s">
        <v>8</v>
      </c>
      <c r="H92" s="78"/>
      <c r="I92" s="78"/>
      <c r="J92" s="78" t="s">
        <v>12</v>
      </c>
      <c r="K92" s="78"/>
      <c r="L92" s="78"/>
      <c r="M92" s="78" t="s">
        <v>13</v>
      </c>
      <c r="N92" s="78"/>
      <c r="O92" s="78"/>
      <c r="P92" s="78"/>
      <c r="Q92" s="78"/>
      <c r="S92"/>
      <c r="T92"/>
    </row>
    <row r="93" spans="1:20" s="52" customFormat="1" ht="30.9" customHeight="1" x14ac:dyDescent="0.2">
      <c r="A93" s="82"/>
      <c r="B93" s="2" t="s">
        <v>1</v>
      </c>
      <c r="C93" s="56" t="s">
        <v>60</v>
      </c>
      <c r="D93" s="2" t="s">
        <v>27</v>
      </c>
      <c r="E93" s="2" t="s">
        <v>2</v>
      </c>
      <c r="F93" s="2" t="s">
        <v>3</v>
      </c>
      <c r="G93" s="70" t="s">
        <v>9</v>
      </c>
      <c r="H93" s="2" t="s">
        <v>2</v>
      </c>
      <c r="I93" s="2" t="s">
        <v>3</v>
      </c>
      <c r="J93" s="70" t="s">
        <v>9</v>
      </c>
      <c r="K93" s="2" t="s">
        <v>2</v>
      </c>
      <c r="L93" s="2" t="s">
        <v>3</v>
      </c>
      <c r="M93" s="78"/>
      <c r="N93" s="2" t="s">
        <v>14</v>
      </c>
      <c r="O93" s="2" t="s">
        <v>15</v>
      </c>
      <c r="P93" s="2" t="s">
        <v>17</v>
      </c>
      <c r="Q93" s="78"/>
      <c r="S93"/>
      <c r="T93"/>
    </row>
    <row r="94" spans="1:20" s="52" customFormat="1" ht="20.25" customHeight="1" thickBot="1" x14ac:dyDescent="0.25">
      <c r="A94" s="82"/>
      <c r="B94" s="49" t="s">
        <v>4</v>
      </c>
      <c r="C94" s="49"/>
      <c r="D94" s="49"/>
      <c r="E94" s="58" t="s">
        <v>5</v>
      </c>
      <c r="F94" s="59" t="s">
        <v>6</v>
      </c>
      <c r="G94" s="71" t="s">
        <v>10</v>
      </c>
      <c r="H94" s="58" t="s">
        <v>11</v>
      </c>
      <c r="I94" s="59" t="s">
        <v>6</v>
      </c>
      <c r="J94" s="71" t="s">
        <v>10</v>
      </c>
      <c r="K94" s="58" t="s">
        <v>11</v>
      </c>
      <c r="L94" s="59" t="s">
        <v>6</v>
      </c>
      <c r="M94" s="49" t="s">
        <v>6</v>
      </c>
      <c r="N94" s="14" t="s">
        <v>6</v>
      </c>
      <c r="O94" s="14" t="s">
        <v>16</v>
      </c>
      <c r="P94" s="14" t="s">
        <v>6</v>
      </c>
      <c r="Q94" s="49" t="s">
        <v>6</v>
      </c>
      <c r="S94" s="48"/>
      <c r="T94" s="48"/>
    </row>
    <row r="95" spans="1:20" s="52" customFormat="1" ht="20.25" customHeight="1" x14ac:dyDescent="0.2">
      <c r="A95" s="3" t="s">
        <v>30</v>
      </c>
      <c r="B95" s="60">
        <v>172</v>
      </c>
      <c r="C95" s="60">
        <v>100</v>
      </c>
      <c r="D95" s="12">
        <f>(185-C95)/100</f>
        <v>0.85</v>
      </c>
      <c r="E95" s="40"/>
      <c r="F95" s="43">
        <f>B95*D95*E95</f>
        <v>0</v>
      </c>
      <c r="G95" s="65"/>
      <c r="H95" s="15"/>
      <c r="I95" s="9">
        <f>G95*H95</f>
        <v>0</v>
      </c>
      <c r="J95" s="65">
        <v>30800</v>
      </c>
      <c r="K95" s="15"/>
      <c r="L95" s="9">
        <f>J95*K95</f>
        <v>0</v>
      </c>
      <c r="M95" s="38">
        <f>I95+L95</f>
        <v>0</v>
      </c>
      <c r="N95" s="18"/>
      <c r="O95" s="19"/>
      <c r="P95" s="20"/>
      <c r="Q95" s="37">
        <f t="shared" ref="Q95:Q106" si="24">INT(F95+M95)</f>
        <v>0</v>
      </c>
    </row>
    <row r="96" spans="1:20" s="52" customFormat="1" ht="20.25" customHeight="1" x14ac:dyDescent="0.2">
      <c r="A96" s="3" t="s">
        <v>31</v>
      </c>
      <c r="B96" s="60">
        <v>172</v>
      </c>
      <c r="C96" s="60">
        <v>100</v>
      </c>
      <c r="D96" s="12">
        <f t="shared" ref="D96:D106" si="25">(185-C96)/100</f>
        <v>0.85</v>
      </c>
      <c r="E96" s="41"/>
      <c r="F96" s="43">
        <f t="shared" ref="F96:F106" si="26">B96*D96*E96</f>
        <v>0</v>
      </c>
      <c r="G96" s="65"/>
      <c r="H96" s="16"/>
      <c r="I96" s="9">
        <f t="shared" ref="I96:I97" si="27">G96*H96</f>
        <v>0</v>
      </c>
      <c r="J96" s="65">
        <v>30600</v>
      </c>
      <c r="K96" s="16"/>
      <c r="L96" s="9">
        <f t="shared" ref="L96:L97" si="28">J96*K96</f>
        <v>0</v>
      </c>
      <c r="M96" s="38">
        <f t="shared" ref="M96:M106" si="29">I96+L96</f>
        <v>0</v>
      </c>
      <c r="N96" s="21"/>
      <c r="O96" s="22"/>
      <c r="P96" s="23"/>
      <c r="Q96" s="37">
        <f t="shared" si="24"/>
        <v>0</v>
      </c>
    </row>
    <row r="97" spans="1:20" s="52" customFormat="1" ht="20.25" customHeight="1" x14ac:dyDescent="0.2">
      <c r="A97" s="3" t="s">
        <v>32</v>
      </c>
      <c r="B97" s="60">
        <v>172</v>
      </c>
      <c r="C97" s="60">
        <v>100</v>
      </c>
      <c r="D97" s="12">
        <f t="shared" si="25"/>
        <v>0.85</v>
      </c>
      <c r="E97" s="41"/>
      <c r="F97" s="43">
        <f t="shared" si="26"/>
        <v>0</v>
      </c>
      <c r="G97" s="65"/>
      <c r="H97" s="16"/>
      <c r="I97" s="9">
        <f t="shared" si="27"/>
        <v>0</v>
      </c>
      <c r="J97" s="65">
        <v>34600</v>
      </c>
      <c r="K97" s="16"/>
      <c r="L97" s="9">
        <f t="shared" si="28"/>
        <v>0</v>
      </c>
      <c r="M97" s="38">
        <f t="shared" si="29"/>
        <v>0</v>
      </c>
      <c r="N97" s="21"/>
      <c r="O97" s="22"/>
      <c r="P97" s="23"/>
      <c r="Q97" s="37">
        <f t="shared" si="24"/>
        <v>0</v>
      </c>
    </row>
    <row r="98" spans="1:20" s="52" customFormat="1" ht="20.25" customHeight="1" x14ac:dyDescent="0.2">
      <c r="A98" s="3" t="s">
        <v>33</v>
      </c>
      <c r="B98" s="60">
        <v>172</v>
      </c>
      <c r="C98" s="60">
        <v>100</v>
      </c>
      <c r="D98" s="12">
        <f t="shared" si="25"/>
        <v>0.85</v>
      </c>
      <c r="E98" s="41"/>
      <c r="F98" s="43">
        <f t="shared" si="26"/>
        <v>0</v>
      </c>
      <c r="G98" s="65">
        <v>37900</v>
      </c>
      <c r="H98" s="16"/>
      <c r="I98" s="37">
        <f>G98*H98</f>
        <v>0</v>
      </c>
      <c r="J98" s="65"/>
      <c r="K98" s="16"/>
      <c r="L98" s="63">
        <f>J98*K98</f>
        <v>0</v>
      </c>
      <c r="M98" s="38">
        <f t="shared" si="29"/>
        <v>0</v>
      </c>
      <c r="N98" s="21"/>
      <c r="O98" s="22"/>
      <c r="P98" s="23"/>
      <c r="Q98" s="37">
        <f t="shared" si="24"/>
        <v>0</v>
      </c>
    </row>
    <row r="99" spans="1:20" s="52" customFormat="1" ht="20.25" customHeight="1" x14ac:dyDescent="0.2">
      <c r="A99" s="3" t="s">
        <v>34</v>
      </c>
      <c r="B99" s="60">
        <v>172</v>
      </c>
      <c r="C99" s="60">
        <v>100</v>
      </c>
      <c r="D99" s="12">
        <f t="shared" si="25"/>
        <v>0.85</v>
      </c>
      <c r="E99" s="41"/>
      <c r="F99" s="43">
        <f t="shared" si="26"/>
        <v>0</v>
      </c>
      <c r="G99" s="65">
        <v>41800</v>
      </c>
      <c r="H99" s="16"/>
      <c r="I99" s="37">
        <f>G99*H99</f>
        <v>0</v>
      </c>
      <c r="J99" s="65"/>
      <c r="K99" s="16"/>
      <c r="L99" s="63">
        <f>J99*K99</f>
        <v>0</v>
      </c>
      <c r="M99" s="38">
        <f t="shared" si="29"/>
        <v>0</v>
      </c>
      <c r="N99" s="21"/>
      <c r="O99" s="22"/>
      <c r="P99" s="23"/>
      <c r="Q99" s="37">
        <f t="shared" si="24"/>
        <v>0</v>
      </c>
    </row>
    <row r="100" spans="1:20" s="52" customFormat="1" ht="20.25" customHeight="1" x14ac:dyDescent="0.2">
      <c r="A100" s="3" t="s">
        <v>35</v>
      </c>
      <c r="B100" s="60">
        <v>172</v>
      </c>
      <c r="C100" s="60">
        <v>100</v>
      </c>
      <c r="D100" s="12">
        <f t="shared" si="25"/>
        <v>0.85</v>
      </c>
      <c r="E100" s="41"/>
      <c r="F100" s="43">
        <f t="shared" si="26"/>
        <v>0</v>
      </c>
      <c r="G100" s="65">
        <v>40500</v>
      </c>
      <c r="H100" s="16"/>
      <c r="I100" s="37">
        <f>G100*H100</f>
        <v>0</v>
      </c>
      <c r="J100" s="65"/>
      <c r="K100" s="16"/>
      <c r="L100" s="63">
        <f>J100*K100</f>
        <v>0</v>
      </c>
      <c r="M100" s="38">
        <f t="shared" si="29"/>
        <v>0</v>
      </c>
      <c r="N100" s="21"/>
      <c r="O100" s="22"/>
      <c r="P100" s="23"/>
      <c r="Q100" s="37">
        <f t="shared" si="24"/>
        <v>0</v>
      </c>
    </row>
    <row r="101" spans="1:20" s="52" customFormat="1" ht="20.25" customHeight="1" x14ac:dyDescent="0.2">
      <c r="A101" s="3" t="s">
        <v>36</v>
      </c>
      <c r="B101" s="60">
        <v>172</v>
      </c>
      <c r="C101" s="60">
        <v>100</v>
      </c>
      <c r="D101" s="12">
        <f t="shared" si="25"/>
        <v>0.85</v>
      </c>
      <c r="E101" s="41"/>
      <c r="F101" s="43">
        <f t="shared" si="26"/>
        <v>0</v>
      </c>
      <c r="G101" s="65"/>
      <c r="H101" s="16"/>
      <c r="I101" s="9">
        <f t="shared" ref="I101:I106" si="30">G101*H101</f>
        <v>0</v>
      </c>
      <c r="J101" s="65">
        <v>36900</v>
      </c>
      <c r="K101" s="16"/>
      <c r="L101" s="9">
        <f t="shared" ref="L101:L106" si="31">J101*K101</f>
        <v>0</v>
      </c>
      <c r="M101" s="38">
        <f t="shared" si="29"/>
        <v>0</v>
      </c>
      <c r="N101" s="21"/>
      <c r="O101" s="22"/>
      <c r="P101" s="23"/>
      <c r="Q101" s="37">
        <f t="shared" si="24"/>
        <v>0</v>
      </c>
    </row>
    <row r="102" spans="1:20" s="52" customFormat="1" ht="20.25" customHeight="1" x14ac:dyDescent="0.2">
      <c r="A102" s="3" t="s">
        <v>37</v>
      </c>
      <c r="B102" s="60">
        <v>172</v>
      </c>
      <c r="C102" s="60">
        <v>100</v>
      </c>
      <c r="D102" s="12">
        <f t="shared" si="25"/>
        <v>0.85</v>
      </c>
      <c r="E102" s="41"/>
      <c r="F102" s="43">
        <f t="shared" si="26"/>
        <v>0</v>
      </c>
      <c r="G102" s="65"/>
      <c r="H102" s="16"/>
      <c r="I102" s="9">
        <f t="shared" si="30"/>
        <v>0</v>
      </c>
      <c r="J102" s="65">
        <v>36500</v>
      </c>
      <c r="K102" s="16"/>
      <c r="L102" s="9">
        <f t="shared" si="31"/>
        <v>0</v>
      </c>
      <c r="M102" s="38">
        <f t="shared" si="29"/>
        <v>0</v>
      </c>
      <c r="N102" s="21"/>
      <c r="O102" s="22"/>
      <c r="P102" s="23"/>
      <c r="Q102" s="37">
        <f t="shared" si="24"/>
        <v>0</v>
      </c>
    </row>
    <row r="103" spans="1:20" s="52" customFormat="1" ht="20.25" customHeight="1" x14ac:dyDescent="0.2">
      <c r="A103" s="3" t="s">
        <v>38</v>
      </c>
      <c r="B103" s="60">
        <v>172</v>
      </c>
      <c r="C103" s="60">
        <v>100</v>
      </c>
      <c r="D103" s="12">
        <f t="shared" si="25"/>
        <v>0.85</v>
      </c>
      <c r="E103" s="41"/>
      <c r="F103" s="43">
        <f t="shared" si="26"/>
        <v>0</v>
      </c>
      <c r="G103" s="65"/>
      <c r="H103" s="16"/>
      <c r="I103" s="9">
        <f t="shared" si="30"/>
        <v>0</v>
      </c>
      <c r="J103" s="65">
        <v>36500</v>
      </c>
      <c r="K103" s="16"/>
      <c r="L103" s="9">
        <f t="shared" si="31"/>
        <v>0</v>
      </c>
      <c r="M103" s="38">
        <f t="shared" si="29"/>
        <v>0</v>
      </c>
      <c r="N103" s="21"/>
      <c r="O103" s="22"/>
      <c r="P103" s="23"/>
      <c r="Q103" s="37">
        <f t="shared" si="24"/>
        <v>0</v>
      </c>
    </row>
    <row r="104" spans="1:20" s="52" customFormat="1" ht="20.25" customHeight="1" x14ac:dyDescent="0.2">
      <c r="A104" s="3" t="s">
        <v>39</v>
      </c>
      <c r="B104" s="60">
        <v>172</v>
      </c>
      <c r="C104" s="60">
        <v>100</v>
      </c>
      <c r="D104" s="12">
        <f t="shared" si="25"/>
        <v>0.85</v>
      </c>
      <c r="E104" s="41"/>
      <c r="F104" s="43">
        <f t="shared" si="26"/>
        <v>0</v>
      </c>
      <c r="G104" s="65"/>
      <c r="H104" s="16"/>
      <c r="I104" s="9">
        <f t="shared" si="30"/>
        <v>0</v>
      </c>
      <c r="J104" s="65">
        <v>36500</v>
      </c>
      <c r="K104" s="16"/>
      <c r="L104" s="9">
        <f t="shared" si="31"/>
        <v>0</v>
      </c>
      <c r="M104" s="38">
        <f t="shared" si="29"/>
        <v>0</v>
      </c>
      <c r="N104" s="21"/>
      <c r="O104" s="22"/>
      <c r="P104" s="23"/>
      <c r="Q104" s="37">
        <f t="shared" si="24"/>
        <v>0</v>
      </c>
    </row>
    <row r="105" spans="1:20" s="52" customFormat="1" ht="20.25" customHeight="1" x14ac:dyDescent="0.2">
      <c r="A105" s="3" t="s">
        <v>40</v>
      </c>
      <c r="B105" s="60">
        <v>172</v>
      </c>
      <c r="C105" s="60">
        <v>100</v>
      </c>
      <c r="D105" s="12">
        <f t="shared" si="25"/>
        <v>0.85</v>
      </c>
      <c r="E105" s="41"/>
      <c r="F105" s="43">
        <f t="shared" si="26"/>
        <v>0</v>
      </c>
      <c r="G105" s="65"/>
      <c r="H105" s="16"/>
      <c r="I105" s="9">
        <f t="shared" si="30"/>
        <v>0</v>
      </c>
      <c r="J105" s="65">
        <v>36500</v>
      </c>
      <c r="K105" s="16"/>
      <c r="L105" s="9">
        <f t="shared" si="31"/>
        <v>0</v>
      </c>
      <c r="M105" s="38">
        <f t="shared" si="29"/>
        <v>0</v>
      </c>
      <c r="N105" s="21"/>
      <c r="O105" s="22"/>
      <c r="P105" s="23"/>
      <c r="Q105" s="37">
        <f t="shared" si="24"/>
        <v>0</v>
      </c>
    </row>
    <row r="106" spans="1:20" s="52" customFormat="1" ht="20.25" customHeight="1" thickBot="1" x14ac:dyDescent="0.25">
      <c r="A106" s="5" t="s">
        <v>41</v>
      </c>
      <c r="B106" s="62">
        <v>172</v>
      </c>
      <c r="C106" s="61">
        <v>100</v>
      </c>
      <c r="D106" s="45">
        <f t="shared" si="25"/>
        <v>0.85</v>
      </c>
      <c r="E106" s="42"/>
      <c r="F106" s="44">
        <f t="shared" si="26"/>
        <v>0</v>
      </c>
      <c r="G106" s="66"/>
      <c r="H106" s="17"/>
      <c r="I106" s="13">
        <f t="shared" si="30"/>
        <v>0</v>
      </c>
      <c r="J106" s="66">
        <v>36500</v>
      </c>
      <c r="K106" s="17"/>
      <c r="L106" s="13">
        <f t="shared" si="31"/>
        <v>0</v>
      </c>
      <c r="M106" s="50">
        <f t="shared" si="29"/>
        <v>0</v>
      </c>
      <c r="N106" s="24"/>
      <c r="O106" s="25"/>
      <c r="P106" s="26"/>
      <c r="Q106" s="39">
        <f t="shared" si="24"/>
        <v>0</v>
      </c>
    </row>
    <row r="107" spans="1:20" s="52" customFormat="1" ht="30.75" customHeight="1" thickTop="1" x14ac:dyDescent="0.2">
      <c r="A107" s="4" t="s">
        <v>18</v>
      </c>
      <c r="B107" s="57" t="s">
        <v>19</v>
      </c>
      <c r="C107" s="57"/>
      <c r="D107" s="57" t="s">
        <v>19</v>
      </c>
      <c r="E107" s="57" t="s">
        <v>19</v>
      </c>
      <c r="F107" s="4"/>
      <c r="G107" s="67"/>
      <c r="H107" s="57" t="s">
        <v>19</v>
      </c>
      <c r="I107" s="4"/>
      <c r="J107" s="67"/>
      <c r="K107" s="57" t="s">
        <v>19</v>
      </c>
      <c r="L107" s="4"/>
      <c r="M107" s="4"/>
      <c r="N107" s="57" t="s">
        <v>19</v>
      </c>
      <c r="O107" s="57" t="s">
        <v>19</v>
      </c>
      <c r="P107" s="4"/>
      <c r="Q107" s="4"/>
    </row>
    <row r="108" spans="1:20" s="52" customFormat="1" ht="30.75" customHeight="1" x14ac:dyDescent="0.2">
      <c r="A108" s="79" t="s">
        <v>28</v>
      </c>
      <c r="B108" s="79"/>
      <c r="C108" s="79"/>
      <c r="D108" s="79"/>
      <c r="E108" s="79"/>
      <c r="F108" s="79"/>
      <c r="G108" s="79"/>
      <c r="H108" s="79"/>
      <c r="I108" s="79"/>
      <c r="J108" s="79"/>
      <c r="K108" s="79"/>
      <c r="L108" s="79"/>
      <c r="N108" s="81" t="s">
        <v>47</v>
      </c>
      <c r="O108" s="81"/>
      <c r="P108" s="81"/>
      <c r="Q108" s="8">
        <f>SUM(Q95:Q106)</f>
        <v>0</v>
      </c>
    </row>
    <row r="109" spans="1:20" s="52" customFormat="1" ht="20.25" customHeight="1" x14ac:dyDescent="0.2">
      <c r="A109" s="80"/>
      <c r="B109" s="80"/>
      <c r="C109" s="80"/>
      <c r="D109" s="80"/>
      <c r="E109" s="80"/>
      <c r="F109" s="80"/>
      <c r="G109" s="80"/>
      <c r="H109" s="80"/>
      <c r="I109" s="80"/>
      <c r="J109" s="80"/>
      <c r="K109" s="80"/>
      <c r="L109" s="80"/>
    </row>
    <row r="110" spans="1:20" s="52" customFormat="1" ht="7.5" customHeight="1" x14ac:dyDescent="0.2">
      <c r="A110" s="80"/>
      <c r="B110" s="80"/>
      <c r="C110" s="80"/>
      <c r="D110" s="80"/>
      <c r="E110" s="80"/>
      <c r="F110" s="80"/>
      <c r="G110" s="80"/>
      <c r="H110" s="80"/>
      <c r="I110" s="80"/>
      <c r="J110" s="80"/>
      <c r="K110" s="80"/>
      <c r="L110" s="80"/>
    </row>
    <row r="111" spans="1:20" x14ac:dyDescent="0.2">
      <c r="S111" s="52"/>
      <c r="T111" s="52"/>
    </row>
    <row r="112" spans="1:20" ht="13.5" customHeight="1" x14ac:dyDescent="0.2">
      <c r="A112" s="51" t="s">
        <v>67</v>
      </c>
      <c r="C112" s="11" t="str">
        <f>B9</f>
        <v>長崎魚市場卸売場西棟</v>
      </c>
      <c r="S112" s="52"/>
      <c r="T112" s="52"/>
    </row>
    <row r="113" spans="1:20" ht="13.5" customHeight="1" x14ac:dyDescent="0.2">
      <c r="A113" s="82" t="s">
        <v>42</v>
      </c>
      <c r="B113" s="78" t="s">
        <v>0</v>
      </c>
      <c r="C113" s="78"/>
      <c r="D113" s="78"/>
      <c r="E113" s="78"/>
      <c r="F113" s="78"/>
      <c r="G113" s="83" t="s">
        <v>7</v>
      </c>
      <c r="H113" s="84"/>
      <c r="I113" s="84"/>
      <c r="J113" s="84"/>
      <c r="K113" s="84"/>
      <c r="L113" s="84"/>
      <c r="M113" s="85"/>
      <c r="N113" s="78" t="s">
        <v>43</v>
      </c>
      <c r="O113" s="78"/>
      <c r="P113" s="78"/>
      <c r="Q113" s="78" t="s">
        <v>24</v>
      </c>
      <c r="S113" s="52"/>
      <c r="T113" s="52"/>
    </row>
    <row r="114" spans="1:20" ht="30.75" customHeight="1" x14ac:dyDescent="0.2">
      <c r="A114" s="82"/>
      <c r="B114" s="78"/>
      <c r="C114" s="78"/>
      <c r="D114" s="78"/>
      <c r="E114" s="78"/>
      <c r="F114" s="78"/>
      <c r="G114" s="78" t="s">
        <v>8</v>
      </c>
      <c r="H114" s="78"/>
      <c r="I114" s="78"/>
      <c r="J114" s="78" t="s">
        <v>12</v>
      </c>
      <c r="K114" s="78"/>
      <c r="L114" s="78"/>
      <c r="M114" s="78" t="s">
        <v>13</v>
      </c>
      <c r="N114" s="78"/>
      <c r="O114" s="78"/>
      <c r="P114" s="78"/>
      <c r="Q114" s="78"/>
      <c r="S114" s="52"/>
      <c r="T114" s="52"/>
    </row>
    <row r="115" spans="1:20" ht="30.9" customHeight="1" x14ac:dyDescent="0.2">
      <c r="A115" s="82"/>
      <c r="B115" s="2" t="s">
        <v>1</v>
      </c>
      <c r="C115" s="46" t="s">
        <v>60</v>
      </c>
      <c r="D115" s="2" t="s">
        <v>27</v>
      </c>
      <c r="E115" s="2" t="s">
        <v>2</v>
      </c>
      <c r="F115" s="2" t="s">
        <v>3</v>
      </c>
      <c r="G115" s="70" t="s">
        <v>9</v>
      </c>
      <c r="H115" s="2" t="s">
        <v>2</v>
      </c>
      <c r="I115" s="2" t="s">
        <v>3</v>
      </c>
      <c r="J115" s="70" t="s">
        <v>9</v>
      </c>
      <c r="K115" s="2" t="s">
        <v>2</v>
      </c>
      <c r="L115" s="2" t="s">
        <v>3</v>
      </c>
      <c r="M115" s="78"/>
      <c r="N115" s="2" t="s">
        <v>14</v>
      </c>
      <c r="O115" s="2" t="s">
        <v>15</v>
      </c>
      <c r="P115" s="2" t="s">
        <v>17</v>
      </c>
      <c r="Q115" s="78"/>
      <c r="S115" s="52"/>
      <c r="T115" s="52"/>
    </row>
    <row r="116" spans="1:20" ht="20.25" customHeight="1" thickBot="1" x14ac:dyDescent="0.25">
      <c r="A116" s="82"/>
      <c r="B116" s="1" t="s">
        <v>4</v>
      </c>
      <c r="C116" s="49"/>
      <c r="D116" s="1"/>
      <c r="E116" s="58" t="s">
        <v>5</v>
      </c>
      <c r="F116" s="59" t="s">
        <v>6</v>
      </c>
      <c r="G116" s="71" t="s">
        <v>10</v>
      </c>
      <c r="H116" s="58" t="s">
        <v>11</v>
      </c>
      <c r="I116" s="59" t="s">
        <v>6</v>
      </c>
      <c r="J116" s="71" t="s">
        <v>10</v>
      </c>
      <c r="K116" s="58" t="s">
        <v>11</v>
      </c>
      <c r="L116" s="59" t="s">
        <v>6</v>
      </c>
      <c r="M116" s="1" t="s">
        <v>6</v>
      </c>
      <c r="N116" s="14" t="s">
        <v>6</v>
      </c>
      <c r="O116" s="14" t="s">
        <v>16</v>
      </c>
      <c r="P116" s="14" t="s">
        <v>6</v>
      </c>
      <c r="Q116" s="1" t="s">
        <v>6</v>
      </c>
      <c r="S116" s="52"/>
      <c r="T116" s="52"/>
    </row>
    <row r="117" spans="1:20" ht="20.25" customHeight="1" x14ac:dyDescent="0.2">
      <c r="A117" s="3" t="s">
        <v>30</v>
      </c>
      <c r="B117" s="60">
        <v>347</v>
      </c>
      <c r="C117" s="35">
        <v>100</v>
      </c>
      <c r="D117" s="12">
        <f>(185-C117)/100</f>
        <v>0.85</v>
      </c>
      <c r="E117" s="40"/>
      <c r="F117" s="43">
        <f>B117*D117*E117</f>
        <v>0</v>
      </c>
      <c r="G117" s="65"/>
      <c r="H117" s="15"/>
      <c r="I117" s="9">
        <f>G117*H117</f>
        <v>0</v>
      </c>
      <c r="J117" s="65">
        <v>62800</v>
      </c>
      <c r="K117" s="15"/>
      <c r="L117" s="75">
        <f>J117*K117</f>
        <v>0</v>
      </c>
      <c r="M117" s="38">
        <f>I117+L117</f>
        <v>0</v>
      </c>
      <c r="N117" s="18"/>
      <c r="O117" s="19"/>
      <c r="P117" s="20"/>
      <c r="Q117" s="37">
        <f t="shared" ref="Q117:Q128" si="32">INT(F117+M117)</f>
        <v>0</v>
      </c>
      <c r="S117" s="48"/>
      <c r="T117" s="48"/>
    </row>
    <row r="118" spans="1:20" ht="20.25" customHeight="1" x14ac:dyDescent="0.2">
      <c r="A118" s="3" t="s">
        <v>31</v>
      </c>
      <c r="B118" s="60">
        <v>347</v>
      </c>
      <c r="C118" s="35">
        <v>100</v>
      </c>
      <c r="D118" s="12">
        <f t="shared" ref="D118:D128" si="33">(185-C118)/100</f>
        <v>0.85</v>
      </c>
      <c r="E118" s="41"/>
      <c r="F118" s="43">
        <f t="shared" ref="F118:F128" si="34">B118*D118*E118</f>
        <v>0</v>
      </c>
      <c r="G118" s="65"/>
      <c r="H118" s="16"/>
      <c r="I118" s="9">
        <f t="shared" ref="I118:I119" si="35">G118*H118</f>
        <v>0</v>
      </c>
      <c r="J118" s="65">
        <v>66400</v>
      </c>
      <c r="K118" s="16"/>
      <c r="L118" s="75">
        <f t="shared" ref="L118:L119" si="36">J118*K118</f>
        <v>0</v>
      </c>
      <c r="M118" s="38">
        <f t="shared" ref="M118:M128" si="37">I118+L118</f>
        <v>0</v>
      </c>
      <c r="N118" s="21"/>
      <c r="O118" s="22"/>
      <c r="P118" s="23"/>
      <c r="Q118" s="37">
        <f t="shared" si="32"/>
        <v>0</v>
      </c>
      <c r="S118" s="48"/>
      <c r="T118" s="48"/>
    </row>
    <row r="119" spans="1:20" ht="20.25" customHeight="1" x14ac:dyDescent="0.2">
      <c r="A119" s="3" t="s">
        <v>32</v>
      </c>
      <c r="B119" s="60">
        <v>347</v>
      </c>
      <c r="C119" s="35">
        <v>100</v>
      </c>
      <c r="D119" s="12">
        <f t="shared" si="33"/>
        <v>0.85</v>
      </c>
      <c r="E119" s="41"/>
      <c r="F119" s="43">
        <f t="shared" si="34"/>
        <v>0</v>
      </c>
      <c r="G119" s="65"/>
      <c r="H119" s="16"/>
      <c r="I119" s="9">
        <f t="shared" si="35"/>
        <v>0</v>
      </c>
      <c r="J119" s="65">
        <v>70800</v>
      </c>
      <c r="K119" s="16"/>
      <c r="L119" s="75">
        <f t="shared" si="36"/>
        <v>0</v>
      </c>
      <c r="M119" s="38">
        <f t="shared" si="37"/>
        <v>0</v>
      </c>
      <c r="N119" s="21"/>
      <c r="O119" s="22"/>
      <c r="P119" s="23"/>
      <c r="Q119" s="37">
        <f t="shared" si="32"/>
        <v>0</v>
      </c>
      <c r="S119" s="48"/>
      <c r="T119" s="48"/>
    </row>
    <row r="120" spans="1:20" ht="20.25" customHeight="1" x14ac:dyDescent="0.2">
      <c r="A120" s="3" t="s">
        <v>33</v>
      </c>
      <c r="B120" s="60">
        <v>347</v>
      </c>
      <c r="C120" s="35">
        <v>100</v>
      </c>
      <c r="D120" s="12">
        <f t="shared" si="33"/>
        <v>0.85</v>
      </c>
      <c r="E120" s="41"/>
      <c r="F120" s="43">
        <f t="shared" si="34"/>
        <v>0</v>
      </c>
      <c r="G120" s="65">
        <v>72500</v>
      </c>
      <c r="H120" s="16"/>
      <c r="I120" s="37">
        <f>G120*H120</f>
        <v>0</v>
      </c>
      <c r="J120" s="65"/>
      <c r="K120" s="16"/>
      <c r="L120" s="77">
        <f>J120*K120</f>
        <v>0</v>
      </c>
      <c r="M120" s="38">
        <f t="shared" si="37"/>
        <v>0</v>
      </c>
      <c r="N120" s="21"/>
      <c r="O120" s="22"/>
      <c r="P120" s="23"/>
      <c r="Q120" s="37">
        <f t="shared" si="32"/>
        <v>0</v>
      </c>
      <c r="S120" s="48"/>
      <c r="T120" s="48"/>
    </row>
    <row r="121" spans="1:20" ht="20.25" customHeight="1" x14ac:dyDescent="0.2">
      <c r="A121" s="3" t="s">
        <v>34</v>
      </c>
      <c r="B121" s="60">
        <v>347</v>
      </c>
      <c r="C121" s="35">
        <v>100</v>
      </c>
      <c r="D121" s="12">
        <f t="shared" si="33"/>
        <v>0.85</v>
      </c>
      <c r="E121" s="41"/>
      <c r="F121" s="43">
        <f t="shared" si="34"/>
        <v>0</v>
      </c>
      <c r="G121" s="65">
        <v>74500</v>
      </c>
      <c r="H121" s="16"/>
      <c r="I121" s="37">
        <f>G121*H121</f>
        <v>0</v>
      </c>
      <c r="J121" s="65"/>
      <c r="K121" s="16"/>
      <c r="L121" s="77">
        <f>J121*K121</f>
        <v>0</v>
      </c>
      <c r="M121" s="38">
        <f t="shared" si="37"/>
        <v>0</v>
      </c>
      <c r="N121" s="21"/>
      <c r="O121" s="22"/>
      <c r="P121" s="23"/>
      <c r="Q121" s="37">
        <f t="shared" si="32"/>
        <v>0</v>
      </c>
      <c r="S121" s="48"/>
      <c r="T121" s="48"/>
    </row>
    <row r="122" spans="1:20" ht="20.25" customHeight="1" x14ac:dyDescent="0.2">
      <c r="A122" s="3" t="s">
        <v>35</v>
      </c>
      <c r="B122" s="60">
        <v>347</v>
      </c>
      <c r="C122" s="35">
        <v>100</v>
      </c>
      <c r="D122" s="12">
        <f t="shared" si="33"/>
        <v>0.85</v>
      </c>
      <c r="E122" s="41"/>
      <c r="F122" s="43">
        <f t="shared" si="34"/>
        <v>0</v>
      </c>
      <c r="G122" s="65">
        <v>78300</v>
      </c>
      <c r="H122" s="16"/>
      <c r="I122" s="37">
        <f>G122*H122</f>
        <v>0</v>
      </c>
      <c r="J122" s="65"/>
      <c r="K122" s="16"/>
      <c r="L122" s="77">
        <f>J122*K122</f>
        <v>0</v>
      </c>
      <c r="M122" s="38">
        <f t="shared" si="37"/>
        <v>0</v>
      </c>
      <c r="N122" s="21"/>
      <c r="O122" s="22"/>
      <c r="P122" s="23"/>
      <c r="Q122" s="37">
        <f t="shared" si="32"/>
        <v>0</v>
      </c>
      <c r="S122" s="48"/>
      <c r="T122" s="48"/>
    </row>
    <row r="123" spans="1:20" ht="20.25" customHeight="1" x14ac:dyDescent="0.2">
      <c r="A123" s="3" t="s">
        <v>36</v>
      </c>
      <c r="B123" s="60">
        <v>347</v>
      </c>
      <c r="C123" s="35">
        <v>100</v>
      </c>
      <c r="D123" s="12">
        <f t="shared" si="33"/>
        <v>0.85</v>
      </c>
      <c r="E123" s="41"/>
      <c r="F123" s="43">
        <f t="shared" si="34"/>
        <v>0</v>
      </c>
      <c r="G123" s="65"/>
      <c r="H123" s="16"/>
      <c r="I123" s="9">
        <f t="shared" ref="I123:I128" si="38">G123*H123</f>
        <v>0</v>
      </c>
      <c r="J123" s="65">
        <v>68900</v>
      </c>
      <c r="K123" s="16"/>
      <c r="L123" s="75">
        <f t="shared" ref="L123:L128" si="39">J123*K123</f>
        <v>0</v>
      </c>
      <c r="M123" s="38">
        <f t="shared" si="37"/>
        <v>0</v>
      </c>
      <c r="N123" s="21"/>
      <c r="O123" s="22"/>
      <c r="P123" s="23"/>
      <c r="Q123" s="37">
        <f t="shared" si="32"/>
        <v>0</v>
      </c>
      <c r="S123" s="48"/>
      <c r="T123" s="48"/>
    </row>
    <row r="124" spans="1:20" ht="20.25" customHeight="1" x14ac:dyDescent="0.2">
      <c r="A124" s="3" t="s">
        <v>37</v>
      </c>
      <c r="B124" s="60">
        <v>347</v>
      </c>
      <c r="C124" s="35">
        <v>100</v>
      </c>
      <c r="D124" s="12">
        <f t="shared" si="33"/>
        <v>0.85</v>
      </c>
      <c r="E124" s="41"/>
      <c r="F124" s="43">
        <f t="shared" si="34"/>
        <v>0</v>
      </c>
      <c r="G124" s="65"/>
      <c r="H124" s="16"/>
      <c r="I124" s="9">
        <f t="shared" si="38"/>
        <v>0</v>
      </c>
      <c r="J124" s="65">
        <v>70700</v>
      </c>
      <c r="K124" s="16"/>
      <c r="L124" s="75">
        <f t="shared" si="39"/>
        <v>0</v>
      </c>
      <c r="M124" s="38">
        <f t="shared" si="37"/>
        <v>0</v>
      </c>
      <c r="N124" s="21"/>
      <c r="O124" s="22"/>
      <c r="P124" s="23"/>
      <c r="Q124" s="37">
        <f t="shared" si="32"/>
        <v>0</v>
      </c>
      <c r="S124" s="48"/>
      <c r="T124" s="48"/>
    </row>
    <row r="125" spans="1:20" ht="20.25" customHeight="1" x14ac:dyDescent="0.2">
      <c r="A125" s="3" t="s">
        <v>38</v>
      </c>
      <c r="B125" s="60">
        <v>347</v>
      </c>
      <c r="C125" s="35">
        <v>100</v>
      </c>
      <c r="D125" s="12">
        <f t="shared" si="33"/>
        <v>0.85</v>
      </c>
      <c r="E125" s="41"/>
      <c r="F125" s="43">
        <f t="shared" si="34"/>
        <v>0</v>
      </c>
      <c r="G125" s="65"/>
      <c r="H125" s="16"/>
      <c r="I125" s="9">
        <f t="shared" si="38"/>
        <v>0</v>
      </c>
      <c r="J125" s="65">
        <v>70700</v>
      </c>
      <c r="K125" s="16"/>
      <c r="L125" s="75">
        <f t="shared" si="39"/>
        <v>0</v>
      </c>
      <c r="M125" s="38">
        <f t="shared" si="37"/>
        <v>0</v>
      </c>
      <c r="N125" s="21"/>
      <c r="O125" s="22"/>
      <c r="P125" s="23"/>
      <c r="Q125" s="37">
        <f t="shared" si="32"/>
        <v>0</v>
      </c>
      <c r="S125" s="48"/>
      <c r="T125" s="48"/>
    </row>
    <row r="126" spans="1:20" ht="20.25" customHeight="1" x14ac:dyDescent="0.2">
      <c r="A126" s="3" t="s">
        <v>39</v>
      </c>
      <c r="B126" s="60">
        <v>347</v>
      </c>
      <c r="C126" s="35">
        <v>100</v>
      </c>
      <c r="D126" s="12">
        <f t="shared" si="33"/>
        <v>0.85</v>
      </c>
      <c r="E126" s="41"/>
      <c r="F126" s="43">
        <f t="shared" si="34"/>
        <v>0</v>
      </c>
      <c r="G126" s="65"/>
      <c r="H126" s="16"/>
      <c r="I126" s="9">
        <f t="shared" si="38"/>
        <v>0</v>
      </c>
      <c r="J126" s="65">
        <v>70700</v>
      </c>
      <c r="K126" s="16"/>
      <c r="L126" s="75">
        <f t="shared" si="39"/>
        <v>0</v>
      </c>
      <c r="M126" s="38">
        <f t="shared" si="37"/>
        <v>0</v>
      </c>
      <c r="N126" s="21"/>
      <c r="O126" s="22"/>
      <c r="P126" s="23"/>
      <c r="Q126" s="37">
        <f t="shared" si="32"/>
        <v>0</v>
      </c>
      <c r="S126" s="48"/>
      <c r="T126" s="48"/>
    </row>
    <row r="127" spans="1:20" ht="20.25" customHeight="1" x14ac:dyDescent="0.2">
      <c r="A127" s="3" t="s">
        <v>40</v>
      </c>
      <c r="B127" s="60">
        <v>347</v>
      </c>
      <c r="C127" s="35">
        <v>100</v>
      </c>
      <c r="D127" s="12">
        <f t="shared" si="33"/>
        <v>0.85</v>
      </c>
      <c r="E127" s="41"/>
      <c r="F127" s="43">
        <f t="shared" si="34"/>
        <v>0</v>
      </c>
      <c r="G127" s="65"/>
      <c r="H127" s="16"/>
      <c r="I127" s="9">
        <f t="shared" si="38"/>
        <v>0</v>
      </c>
      <c r="J127" s="65">
        <v>70700</v>
      </c>
      <c r="K127" s="16"/>
      <c r="L127" s="75">
        <f t="shared" si="39"/>
        <v>0</v>
      </c>
      <c r="M127" s="38">
        <f t="shared" si="37"/>
        <v>0</v>
      </c>
      <c r="N127" s="21"/>
      <c r="O127" s="22"/>
      <c r="P127" s="23"/>
      <c r="Q127" s="37">
        <f t="shared" si="32"/>
        <v>0</v>
      </c>
      <c r="S127" s="48"/>
      <c r="T127" s="48"/>
    </row>
    <row r="128" spans="1:20" ht="20.25" customHeight="1" thickBot="1" x14ac:dyDescent="0.25">
      <c r="A128" s="5" t="s">
        <v>41</v>
      </c>
      <c r="B128" s="62">
        <v>347</v>
      </c>
      <c r="C128" s="36">
        <v>100</v>
      </c>
      <c r="D128" s="45">
        <f t="shared" si="33"/>
        <v>0.85</v>
      </c>
      <c r="E128" s="42"/>
      <c r="F128" s="44">
        <f t="shared" si="34"/>
        <v>0</v>
      </c>
      <c r="G128" s="66"/>
      <c r="H128" s="17"/>
      <c r="I128" s="13">
        <f t="shared" si="38"/>
        <v>0</v>
      </c>
      <c r="J128" s="66">
        <v>70700</v>
      </c>
      <c r="K128" s="17"/>
      <c r="L128" s="76">
        <f t="shared" si="39"/>
        <v>0</v>
      </c>
      <c r="M128" s="50">
        <f t="shared" si="37"/>
        <v>0</v>
      </c>
      <c r="N128" s="24"/>
      <c r="O128" s="25"/>
      <c r="P128" s="26"/>
      <c r="Q128" s="39">
        <f t="shared" si="32"/>
        <v>0</v>
      </c>
      <c r="S128" s="48"/>
      <c r="T128" s="48"/>
    </row>
    <row r="129" spans="1:20" ht="30.75" customHeight="1" thickTop="1" x14ac:dyDescent="0.2">
      <c r="A129" s="4" t="s">
        <v>18</v>
      </c>
      <c r="B129" s="6" t="s">
        <v>19</v>
      </c>
      <c r="C129" s="47"/>
      <c r="D129" s="6" t="s">
        <v>19</v>
      </c>
      <c r="E129" s="6" t="s">
        <v>19</v>
      </c>
      <c r="F129" s="4"/>
      <c r="G129" s="67"/>
      <c r="H129" s="6" t="s">
        <v>19</v>
      </c>
      <c r="I129" s="4"/>
      <c r="J129" s="67"/>
      <c r="K129" s="6" t="s">
        <v>19</v>
      </c>
      <c r="L129" s="4"/>
      <c r="M129" s="4"/>
      <c r="N129" s="6" t="s">
        <v>19</v>
      </c>
      <c r="O129" s="6" t="s">
        <v>19</v>
      </c>
      <c r="P129" s="4"/>
      <c r="Q129" s="4"/>
      <c r="S129" s="48"/>
      <c r="T129" s="48"/>
    </row>
    <row r="130" spans="1:20" ht="30.75" customHeight="1" x14ac:dyDescent="0.2">
      <c r="A130" s="79" t="s">
        <v>28</v>
      </c>
      <c r="B130" s="79"/>
      <c r="C130" s="79"/>
      <c r="D130" s="79"/>
      <c r="E130" s="79"/>
      <c r="F130" s="79"/>
      <c r="G130" s="79"/>
      <c r="H130" s="79"/>
      <c r="I130" s="79"/>
      <c r="J130" s="79"/>
      <c r="K130" s="79"/>
      <c r="L130" s="79"/>
      <c r="N130" s="81" t="s">
        <v>47</v>
      </c>
      <c r="O130" s="81"/>
      <c r="P130" s="81"/>
      <c r="Q130" s="8">
        <f>SUM(Q117:Q128)</f>
        <v>0</v>
      </c>
      <c r="S130" s="48"/>
      <c r="T130" s="48"/>
    </row>
    <row r="131" spans="1:20" ht="20.25" customHeight="1" x14ac:dyDescent="0.2">
      <c r="A131" s="80"/>
      <c r="B131" s="80"/>
      <c r="C131" s="80"/>
      <c r="D131" s="80"/>
      <c r="E131" s="80"/>
      <c r="F131" s="80"/>
      <c r="G131" s="80"/>
      <c r="H131" s="80"/>
      <c r="I131" s="80"/>
      <c r="J131" s="80"/>
      <c r="K131" s="80"/>
      <c r="L131" s="80"/>
      <c r="S131" s="48"/>
      <c r="T131" s="48"/>
    </row>
    <row r="132" spans="1:20" s="48" customFormat="1" ht="7.5" customHeight="1" x14ac:dyDescent="0.2">
      <c r="A132" s="80"/>
      <c r="B132" s="80"/>
      <c r="C132" s="80"/>
      <c r="D132" s="80"/>
      <c r="E132" s="80"/>
      <c r="F132" s="80"/>
      <c r="G132" s="80"/>
      <c r="H132" s="80"/>
      <c r="I132" s="80"/>
      <c r="J132" s="80"/>
      <c r="K132" s="80"/>
      <c r="L132" s="80"/>
      <c r="M132"/>
      <c r="N132"/>
      <c r="O132"/>
      <c r="P132"/>
      <c r="Q132"/>
      <c r="R132"/>
    </row>
  </sheetData>
  <mergeCells count="61">
    <mergeCell ref="H10:J10"/>
    <mergeCell ref="B47:F48"/>
    <mergeCell ref="G47:M47"/>
    <mergeCell ref="A64:L66"/>
    <mergeCell ref="A25:A28"/>
    <mergeCell ref="B25:F26"/>
    <mergeCell ref="G25:M25"/>
    <mergeCell ref="G26:I26"/>
    <mergeCell ref="J26:L26"/>
    <mergeCell ref="M26:M27"/>
    <mergeCell ref="B4:G4"/>
    <mergeCell ref="H4:J4"/>
    <mergeCell ref="H9:J9"/>
    <mergeCell ref="B9:G9"/>
    <mergeCell ref="H5:J5"/>
    <mergeCell ref="H6:J6"/>
    <mergeCell ref="H7:J7"/>
    <mergeCell ref="H8:J8"/>
    <mergeCell ref="A130:L132"/>
    <mergeCell ref="N130:P130"/>
    <mergeCell ref="G113:M113"/>
    <mergeCell ref="A113:A116"/>
    <mergeCell ref="B113:F114"/>
    <mergeCell ref="N113:P114"/>
    <mergeCell ref="A91:A94"/>
    <mergeCell ref="B91:F92"/>
    <mergeCell ref="G92:I92"/>
    <mergeCell ref="J92:L92"/>
    <mergeCell ref="A108:L110"/>
    <mergeCell ref="G91:M91"/>
    <mergeCell ref="M92:M93"/>
    <mergeCell ref="N91:P92"/>
    <mergeCell ref="Q113:Q115"/>
    <mergeCell ref="G114:I114"/>
    <mergeCell ref="J114:L114"/>
    <mergeCell ref="M114:M115"/>
    <mergeCell ref="N108:P108"/>
    <mergeCell ref="Q91:Q93"/>
    <mergeCell ref="H12:J12"/>
    <mergeCell ref="H11:J11"/>
    <mergeCell ref="N47:P48"/>
    <mergeCell ref="Q47:Q49"/>
    <mergeCell ref="G48:I48"/>
    <mergeCell ref="J48:L48"/>
    <mergeCell ref="M48:M49"/>
    <mergeCell ref="N42:P42"/>
    <mergeCell ref="A42:L44"/>
    <mergeCell ref="A47:A50"/>
    <mergeCell ref="N25:P26"/>
    <mergeCell ref="Q25:Q27"/>
    <mergeCell ref="N64:P64"/>
    <mergeCell ref="A69:A72"/>
    <mergeCell ref="B69:F70"/>
    <mergeCell ref="G69:M69"/>
    <mergeCell ref="N69:P70"/>
    <mergeCell ref="Q69:Q71"/>
    <mergeCell ref="G70:I70"/>
    <mergeCell ref="J70:L70"/>
    <mergeCell ref="M70:M71"/>
    <mergeCell ref="A86:L88"/>
    <mergeCell ref="N86:P86"/>
  </mergeCells>
  <phoneticPr fontId="1"/>
  <pageMargins left="0.23622047244094491" right="0.23622047244094491" top="0.55118110236220474" bottom="0.35433070866141736" header="0.31496062992125984" footer="0.31496062992125984"/>
  <pageSetup paperSize="9" scale="94" fitToHeight="0" orientation="landscape" r:id="rId1"/>
  <rowBreaks count="5" manualBreakCount="5">
    <brk id="22" max="22" man="1"/>
    <brk id="44" max="16" man="1"/>
    <brk id="66" max="16" man="1"/>
    <brk id="88" max="22" man="1"/>
    <brk id="110" max="2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長崎魚市場</vt:lpstr>
      <vt:lpstr>長崎魚市場!Print_Area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高比良博文</cp:lastModifiedBy>
  <cp:lastPrinted>2023-12-13T01:34:06Z</cp:lastPrinted>
  <dcterms:created xsi:type="dcterms:W3CDTF">2018-11-12T07:40:42Z</dcterms:created>
  <dcterms:modified xsi:type="dcterms:W3CDTF">2025-12-22T07:38:31Z</dcterms:modified>
</cp:coreProperties>
</file>