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divfile\division\28100\28110\電力調達\R８　電子調達一般競争（局）\HP掲載分\"/>
    </mc:Choice>
  </mc:AlternateContent>
  <xr:revisionPtr revIDLastSave="0" documentId="13_ncr:1_{F79B07C8-E8E0-4345-9B7E-7558A5AD9B52}" xr6:coauthVersionLast="47" xr6:coauthVersionMax="47" xr10:uidLastSave="{00000000-0000-0000-0000-000000000000}"/>
  <bookViews>
    <workbookView xWindow="-28920" yWindow="1605" windowWidth="29040" windowHeight="15720" xr2:uid="{00000000-000D-0000-FFFF-FFFF00000000}"/>
  </bookViews>
  <sheets>
    <sheet name="電気料金総額内訳書" sheetId="2" r:id="rId1"/>
  </sheets>
  <definedNames>
    <definedName name="_xlnm.Print_Area" localSheetId="0">電気料金総額内訳書!$A$1:$R$37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2" l="1"/>
  <c r="M9" i="2" s="1"/>
  <c r="K10" i="2"/>
  <c r="M10" i="2" s="1"/>
  <c r="K11" i="2"/>
  <c r="M11" i="2" s="1"/>
  <c r="H12" i="2"/>
  <c r="J12" i="2" s="1"/>
  <c r="H13" i="2"/>
  <c r="J13" i="2" s="1"/>
  <c r="H14" i="2"/>
  <c r="J14" i="2" s="1"/>
  <c r="K15" i="2"/>
  <c r="M15" i="2" s="1"/>
  <c r="K16" i="2"/>
  <c r="M16" i="2" s="1"/>
  <c r="K17" i="2"/>
  <c r="M17" i="2" s="1"/>
  <c r="K18" i="2"/>
  <c r="M18" i="2" s="1"/>
  <c r="K19" i="2"/>
  <c r="K20" i="2"/>
  <c r="M20" i="2" s="1"/>
  <c r="D21" i="2"/>
  <c r="J20" i="2"/>
  <c r="F20" i="2"/>
  <c r="G20" i="2" s="1"/>
  <c r="M19" i="2"/>
  <c r="J19" i="2"/>
  <c r="F19" i="2"/>
  <c r="G19" i="2" s="1"/>
  <c r="J18" i="2"/>
  <c r="F18" i="2"/>
  <c r="G18" i="2" s="1"/>
  <c r="J17" i="2"/>
  <c r="F17" i="2"/>
  <c r="G17" i="2" s="1"/>
  <c r="J16" i="2"/>
  <c r="F16" i="2"/>
  <c r="G16" i="2" s="1"/>
  <c r="J15" i="2"/>
  <c r="F15" i="2"/>
  <c r="G15" i="2" s="1"/>
  <c r="M14" i="2"/>
  <c r="F14" i="2"/>
  <c r="G14" i="2" s="1"/>
  <c r="M13" i="2"/>
  <c r="F13" i="2"/>
  <c r="G13" i="2" s="1"/>
  <c r="M12" i="2"/>
  <c r="F12" i="2"/>
  <c r="G12" i="2" s="1"/>
  <c r="J11" i="2"/>
  <c r="F11" i="2"/>
  <c r="G11" i="2" s="1"/>
  <c r="J10" i="2"/>
  <c r="F10" i="2"/>
  <c r="G10" i="2" s="1"/>
  <c r="J9" i="2"/>
  <c r="F9" i="2"/>
  <c r="G9" i="2" s="1"/>
  <c r="N12" i="2" l="1"/>
  <c r="N13" i="2"/>
  <c r="R13" i="2" s="1"/>
  <c r="N17" i="2"/>
  <c r="R17" i="2" s="1"/>
  <c r="R12" i="2"/>
  <c r="N20" i="2"/>
  <c r="R20" i="2" s="1"/>
  <c r="N18" i="2"/>
  <c r="R18" i="2" s="1"/>
  <c r="N14" i="2"/>
  <c r="N10" i="2"/>
  <c r="R10" i="2" s="1"/>
  <c r="N19" i="2"/>
  <c r="R19" i="2" s="1"/>
  <c r="N11" i="2"/>
  <c r="R11" i="2" s="1"/>
  <c r="N9" i="2"/>
  <c r="R9" i="2" s="1"/>
  <c r="R14" i="2"/>
  <c r="N15" i="2"/>
  <c r="R15" i="2" s="1"/>
  <c r="G21" i="2"/>
  <c r="N16" i="2"/>
  <c r="N21" i="2" l="1"/>
  <c r="R16" i="2"/>
  <c r="R21" i="2" s="1"/>
  <c r="E25" i="2" s="1"/>
  <c r="E27" i="2" l="1"/>
  <c r="E26" i="2"/>
</calcChain>
</file>

<file path=xl/sharedStrings.xml><?xml version="1.0" encoding="utf-8"?>
<sst xmlns="http://schemas.openxmlformats.org/spreadsheetml/2006/main" count="77" uniqueCount="64">
  <si>
    <t>大浜・金水トンネル</t>
    <rPh sb="0" eb="2">
      <t>オオハマ</t>
    </rPh>
    <rPh sb="3" eb="4">
      <t>キン</t>
    </rPh>
    <rPh sb="4" eb="5">
      <t>スイ</t>
    </rPh>
    <phoneticPr fontId="1"/>
  </si>
  <si>
    <t>割引額</t>
    <rPh sb="0" eb="2">
      <t>ワリビキ</t>
    </rPh>
    <rPh sb="2" eb="3">
      <t>ガク</t>
    </rPh>
    <phoneticPr fontId="1"/>
  </si>
  <si>
    <t>契約電力</t>
    <rPh sb="0" eb="2">
      <t>ケイヤク</t>
    </rPh>
    <rPh sb="2" eb="4">
      <t>デンリョク</t>
    </rPh>
    <phoneticPr fontId="7"/>
  </si>
  <si>
    <t>力率</t>
    <rPh sb="0" eb="1">
      <t>リキ</t>
    </rPh>
    <rPh sb="1" eb="2">
      <t>リツ</t>
    </rPh>
    <phoneticPr fontId="4"/>
  </si>
  <si>
    <t>使用電力量</t>
    <rPh sb="0" eb="2">
      <t>シヨウ</t>
    </rPh>
    <rPh sb="2" eb="5">
      <t>デンリョクリョウ</t>
    </rPh>
    <phoneticPr fontId="7"/>
  </si>
  <si>
    <t>基本料金単価</t>
    <rPh sb="0" eb="2">
      <t>キホン</t>
    </rPh>
    <rPh sb="2" eb="4">
      <t>リョウキン</t>
    </rPh>
    <rPh sb="4" eb="6">
      <t>タンカ</t>
    </rPh>
    <phoneticPr fontId="7"/>
  </si>
  <si>
    <t>力率
修正率</t>
    <rPh sb="0" eb="1">
      <t>リキ</t>
    </rPh>
    <rPh sb="1" eb="2">
      <t>リツ</t>
    </rPh>
    <rPh sb="3" eb="6">
      <t>シュウセイリツ</t>
    </rPh>
    <phoneticPr fontId="7"/>
  </si>
  <si>
    <t>基本料金</t>
    <rPh sb="0" eb="2">
      <t>キホン</t>
    </rPh>
    <rPh sb="2" eb="4">
      <t>リョウキン</t>
    </rPh>
    <phoneticPr fontId="7"/>
  </si>
  <si>
    <t>電力量料金 G</t>
    <rPh sb="0" eb="2">
      <t>デンリョク</t>
    </rPh>
    <rPh sb="2" eb="3">
      <t>リョウ</t>
    </rPh>
    <rPh sb="3" eb="5">
      <t>リョウキン</t>
    </rPh>
    <phoneticPr fontId="4"/>
  </si>
  <si>
    <t>特殊割引（任意）</t>
    <rPh sb="0" eb="2">
      <t>トクシュ</t>
    </rPh>
    <rPh sb="2" eb="4">
      <t>ワリビキ</t>
    </rPh>
    <rPh sb="5" eb="7">
      <t>ニンイ</t>
    </rPh>
    <phoneticPr fontId="10"/>
  </si>
  <si>
    <t>電気代（税込み）</t>
    <rPh sb="0" eb="3">
      <t>デンキダイ</t>
    </rPh>
    <phoneticPr fontId="7"/>
  </si>
  <si>
    <t>(税込み単価)</t>
    <rPh sb="1" eb="3">
      <t>ゼイコ</t>
    </rPh>
    <rPh sb="4" eb="6">
      <t>タンカ</t>
    </rPh>
    <phoneticPr fontId="7"/>
  </si>
  <si>
    <t>(税込金額)</t>
    <rPh sb="1" eb="3">
      <t>ゼイコミ</t>
    </rPh>
    <rPh sb="3" eb="5">
      <t>キンガク</t>
    </rPh>
    <phoneticPr fontId="7"/>
  </si>
  <si>
    <t>夏季</t>
    <rPh sb="0" eb="1">
      <t>ナツ</t>
    </rPh>
    <phoneticPr fontId="1"/>
  </si>
  <si>
    <t>その他季</t>
    <rPh sb="3" eb="4">
      <t>キ</t>
    </rPh>
    <phoneticPr fontId="1"/>
  </si>
  <si>
    <t>電力量料金計</t>
    <rPh sb="0" eb="2">
      <t>デンリョク</t>
    </rPh>
    <rPh sb="2" eb="3">
      <t>リョウ</t>
    </rPh>
    <rPh sb="3" eb="5">
      <t>リョウキン</t>
    </rPh>
    <rPh sb="5" eb="6">
      <t>ケイ</t>
    </rPh>
    <phoneticPr fontId="1"/>
  </si>
  <si>
    <t>※円未満の端数切捨</t>
    <rPh sb="1" eb="2">
      <t>エン</t>
    </rPh>
    <rPh sb="2" eb="4">
      <t>ミマン</t>
    </rPh>
    <rPh sb="5" eb="7">
      <t>ハスウ</t>
    </rPh>
    <rPh sb="7" eb="9">
      <t>キリス</t>
    </rPh>
    <phoneticPr fontId="4"/>
  </si>
  <si>
    <t>Ａ</t>
    <phoneticPr fontId="4"/>
  </si>
  <si>
    <t>F</t>
    <phoneticPr fontId="1"/>
  </si>
  <si>
    <t>Ｂ</t>
    <phoneticPr fontId="4"/>
  </si>
  <si>
    <t>Ｃ</t>
    <phoneticPr fontId="7"/>
  </si>
  <si>
    <t>D</t>
    <phoneticPr fontId="4"/>
  </si>
  <si>
    <t>Ｅ＝Ａ×Ｃ×Ｄ</t>
    <phoneticPr fontId="7"/>
  </si>
  <si>
    <t>電力量</t>
    <rPh sb="0" eb="3">
      <t>デンリョクリョウ</t>
    </rPh>
    <phoneticPr fontId="4"/>
  </si>
  <si>
    <t>単価(税込み)</t>
    <rPh sb="0" eb="2">
      <t>タンカ</t>
    </rPh>
    <phoneticPr fontId="4"/>
  </si>
  <si>
    <t>金額</t>
    <rPh sb="0" eb="2">
      <t>キンガク</t>
    </rPh>
    <phoneticPr fontId="4"/>
  </si>
  <si>
    <t>割引対象額</t>
    <rPh sb="0" eb="2">
      <t>ワリビキ</t>
    </rPh>
    <rPh sb="2" eb="4">
      <t>タイショウ</t>
    </rPh>
    <rPh sb="4" eb="5">
      <t>ガク</t>
    </rPh>
    <phoneticPr fontId="1"/>
  </si>
  <si>
    <t>割引率</t>
    <rPh sb="0" eb="2">
      <t>ワリビキ</t>
    </rPh>
    <rPh sb="2" eb="3">
      <t>リツ</t>
    </rPh>
    <phoneticPr fontId="1"/>
  </si>
  <si>
    <t>Ｊ＝Ｅ＋Ｇ</t>
    <phoneticPr fontId="4"/>
  </si>
  <si>
    <t>（ｋＷ）</t>
    <phoneticPr fontId="7"/>
  </si>
  <si>
    <t>（ｋＷｈ）</t>
    <phoneticPr fontId="7"/>
  </si>
  <si>
    <t>(円/kW)</t>
    <rPh sb="1" eb="2">
      <t>エン</t>
    </rPh>
    <phoneticPr fontId="7"/>
  </si>
  <si>
    <t>(185-F)/100</t>
    <phoneticPr fontId="4"/>
  </si>
  <si>
    <t>(円)</t>
    <rPh sb="1" eb="2">
      <t>エン</t>
    </rPh>
    <phoneticPr fontId="7"/>
  </si>
  <si>
    <t>(円/kWh)</t>
    <rPh sb="1" eb="2">
      <t>エン</t>
    </rPh>
    <phoneticPr fontId="4"/>
  </si>
  <si>
    <t>(％)</t>
    <phoneticPr fontId="7"/>
  </si>
  <si>
    <t>7月</t>
  </si>
  <si>
    <t>8月</t>
  </si>
  <si>
    <t>9月</t>
  </si>
  <si>
    <t>合計</t>
    <rPh sb="0" eb="1">
      <t>ゴウ</t>
    </rPh>
    <rPh sb="1" eb="2">
      <t>ケイ</t>
    </rPh>
    <phoneticPr fontId="7"/>
  </si>
  <si>
    <t>適用条件
　・各単価は全て税込単価
　・基本料金＝予定契約電力×基本料金単価×（185-力率）／100　※力率係数＝（185－力率）／100
　※追加割引等あれば追加すること。</t>
    <phoneticPr fontId="1"/>
  </si>
  <si>
    <t>4月</t>
  </si>
  <si>
    <t>5月</t>
  </si>
  <si>
    <t>6月</t>
  </si>
  <si>
    <t>10月</t>
  </si>
  <si>
    <t>11月</t>
  </si>
  <si>
    <t>12月</t>
  </si>
  <si>
    <t>1月</t>
  </si>
  <si>
    <t>2月</t>
  </si>
  <si>
    <t>3月</t>
  </si>
  <si>
    <t>電気料金総額（税込価格）</t>
    <phoneticPr fontId="1"/>
  </si>
  <si>
    <t>消費税及び地方消費税(10％)</t>
    <phoneticPr fontId="1"/>
  </si>
  <si>
    <t>電気料金総額（税抜価格）</t>
    <phoneticPr fontId="1"/>
  </si>
  <si>
    <t>※税込の総額を税抜価格に割り戻す場合は、小数点以下を切り上げること。</t>
  </si>
  <si>
    <t>※電気料金総額内訳書の様式は任意ですが、参考として下記様式を提示します。　適宜修正のうえご利用ください。</t>
    <rPh sb="1" eb="3">
      <t>デンキ</t>
    </rPh>
    <rPh sb="3" eb="5">
      <t>リョウキン</t>
    </rPh>
    <rPh sb="5" eb="7">
      <t>ソウガク</t>
    </rPh>
    <rPh sb="7" eb="10">
      <t>ウチワケショ</t>
    </rPh>
    <rPh sb="11" eb="13">
      <t>ヨウシキ</t>
    </rPh>
    <rPh sb="14" eb="16">
      <t>ニンイ</t>
    </rPh>
    <rPh sb="20" eb="22">
      <t>サンコウ</t>
    </rPh>
    <rPh sb="25" eb="27">
      <t>カキ</t>
    </rPh>
    <rPh sb="27" eb="29">
      <t>ヨウシキ</t>
    </rPh>
    <rPh sb="30" eb="32">
      <t>テイジ</t>
    </rPh>
    <rPh sb="37" eb="39">
      <t>テキギ</t>
    </rPh>
    <rPh sb="39" eb="41">
      <t>シュウセイ</t>
    </rPh>
    <rPh sb="45" eb="47">
      <t>リヨウ</t>
    </rPh>
    <phoneticPr fontId="10"/>
  </si>
  <si>
    <r>
      <t>電気料金総額内訳書</t>
    </r>
    <r>
      <rPr>
        <b/>
        <sz val="16"/>
        <color rgb="FFFF0000"/>
        <rFont val="BIZ UDゴシック"/>
        <family val="3"/>
        <charset val="128"/>
      </rPr>
      <t>【参考様式】</t>
    </r>
    <rPh sb="0" eb="2">
      <t>デンキ</t>
    </rPh>
    <rPh sb="2" eb="4">
      <t>リョウキン</t>
    </rPh>
    <rPh sb="4" eb="6">
      <t>ソウガク</t>
    </rPh>
    <rPh sb="6" eb="9">
      <t>ウチワケショ</t>
    </rPh>
    <rPh sb="10" eb="12">
      <t>サンコウ</t>
    </rPh>
    <rPh sb="12" eb="14">
      <t>ヨウシキ</t>
    </rPh>
    <phoneticPr fontId="10"/>
  </si>
  <si>
    <t>←入札書記載額と一致</t>
    <rPh sb="1" eb="3">
      <t>ニュウサツ</t>
    </rPh>
    <rPh sb="3" eb="4">
      <t>ショ</t>
    </rPh>
    <rPh sb="4" eb="6">
      <t>キサイ</t>
    </rPh>
    <rPh sb="6" eb="7">
      <t>ガク</t>
    </rPh>
    <rPh sb="8" eb="10">
      <t>イッチ</t>
    </rPh>
    <phoneticPr fontId="10"/>
  </si>
  <si>
    <t>【記載に関する注意事項】</t>
    <rPh sb="1" eb="3">
      <t>キサイ</t>
    </rPh>
    <rPh sb="4" eb="5">
      <t>カン</t>
    </rPh>
    <rPh sb="7" eb="9">
      <t>チュウイ</t>
    </rPh>
    <rPh sb="9" eb="11">
      <t>ジコウ</t>
    </rPh>
    <phoneticPr fontId="17"/>
  </si>
  <si>
    <t>　※２　燃料調整費及び電気事業者による再生可能エネルギー電気の調達に関する特別措置法に基づく賦課金は含まないものとする。</t>
    <rPh sb="4" eb="6">
      <t>ネンリョウ</t>
    </rPh>
    <rPh sb="6" eb="8">
      <t>チョウセイ</t>
    </rPh>
    <rPh sb="8" eb="9">
      <t>ヒ</t>
    </rPh>
    <rPh sb="9" eb="10">
      <t>オヨ</t>
    </rPh>
    <rPh sb="11" eb="13">
      <t>デンキ</t>
    </rPh>
    <rPh sb="13" eb="16">
      <t>ジギョウシャ</t>
    </rPh>
    <rPh sb="19" eb="21">
      <t>サイセイ</t>
    </rPh>
    <rPh sb="21" eb="23">
      <t>カノウ</t>
    </rPh>
    <rPh sb="28" eb="30">
      <t>デンキ</t>
    </rPh>
    <rPh sb="31" eb="33">
      <t>チョウタツ</t>
    </rPh>
    <rPh sb="34" eb="35">
      <t>カン</t>
    </rPh>
    <rPh sb="37" eb="39">
      <t>トクベツ</t>
    </rPh>
    <rPh sb="39" eb="42">
      <t>ソチホウ</t>
    </rPh>
    <rPh sb="43" eb="44">
      <t>モト</t>
    </rPh>
    <rPh sb="46" eb="49">
      <t>フカキン</t>
    </rPh>
    <rPh sb="50" eb="51">
      <t>フク</t>
    </rPh>
    <phoneticPr fontId="10"/>
  </si>
  <si>
    <t>　※３　各単価に円未満の端数がある場合は、小数点第２位までとする。（小数点第２位未満切り捨て）</t>
    <rPh sb="4" eb="5">
      <t>カク</t>
    </rPh>
    <rPh sb="5" eb="7">
      <t>タンカ</t>
    </rPh>
    <rPh sb="8" eb="9">
      <t>エン</t>
    </rPh>
    <rPh sb="9" eb="11">
      <t>ミマン</t>
    </rPh>
    <rPh sb="12" eb="14">
      <t>ハスウ</t>
    </rPh>
    <rPh sb="17" eb="19">
      <t>バアイ</t>
    </rPh>
    <rPh sb="21" eb="24">
      <t>ショウスウテン</t>
    </rPh>
    <rPh sb="24" eb="25">
      <t>ダイ</t>
    </rPh>
    <rPh sb="26" eb="27">
      <t>イ</t>
    </rPh>
    <rPh sb="34" eb="37">
      <t>ショウスウテン</t>
    </rPh>
    <rPh sb="37" eb="38">
      <t>ダイ</t>
    </rPh>
    <rPh sb="39" eb="40">
      <t>クライ</t>
    </rPh>
    <rPh sb="40" eb="42">
      <t>ミマン</t>
    </rPh>
    <rPh sb="42" eb="43">
      <t>キ</t>
    </rPh>
    <rPh sb="44" eb="45">
      <t>ス</t>
    </rPh>
    <phoneticPr fontId="10"/>
  </si>
  <si>
    <t>　※４　電気料金合計(円)は、基本料金計(円)と電力量料金計(円)の合算額の１円未満の端数を切り捨てた額とする。</t>
    <rPh sb="4" eb="6">
      <t>デンキ</t>
    </rPh>
    <rPh sb="6" eb="8">
      <t>リョウキン</t>
    </rPh>
    <rPh sb="8" eb="10">
      <t>ゴウケイ</t>
    </rPh>
    <rPh sb="11" eb="12">
      <t>エン</t>
    </rPh>
    <rPh sb="15" eb="17">
      <t>キホン</t>
    </rPh>
    <rPh sb="17" eb="19">
      <t>リョウキン</t>
    </rPh>
    <rPh sb="19" eb="20">
      <t>ケイ</t>
    </rPh>
    <rPh sb="24" eb="26">
      <t>デンリョク</t>
    </rPh>
    <rPh sb="26" eb="27">
      <t>リョウ</t>
    </rPh>
    <rPh sb="27" eb="29">
      <t>リョウキン</t>
    </rPh>
    <rPh sb="29" eb="30">
      <t>ケイ</t>
    </rPh>
    <rPh sb="34" eb="36">
      <t>ガッサン</t>
    </rPh>
    <rPh sb="36" eb="37">
      <t>ガク</t>
    </rPh>
    <rPh sb="39" eb="40">
      <t>エン</t>
    </rPh>
    <rPh sb="40" eb="42">
      <t>ミマン</t>
    </rPh>
    <rPh sb="43" eb="45">
      <t>ハスウ</t>
    </rPh>
    <rPh sb="46" eb="47">
      <t>キ</t>
    </rPh>
    <rPh sb="48" eb="49">
      <t>ス</t>
    </rPh>
    <rPh sb="51" eb="52">
      <t>ガク</t>
    </rPh>
    <phoneticPr fontId="10"/>
  </si>
  <si>
    <t>　※１　落札決定は総額により行い、契約単価は落札者が添付した内訳書に記載している単価とする。（単価は税込金額を記載すること。）</t>
    <rPh sb="4" eb="6">
      <t>ラクサツ</t>
    </rPh>
    <rPh sb="6" eb="8">
      <t>ケッテイ</t>
    </rPh>
    <rPh sb="9" eb="11">
      <t>ソウガク</t>
    </rPh>
    <rPh sb="14" eb="15">
      <t>オコナ</t>
    </rPh>
    <rPh sb="17" eb="19">
      <t>ケイヤク</t>
    </rPh>
    <rPh sb="19" eb="21">
      <t>タンカ</t>
    </rPh>
    <rPh sb="22" eb="25">
      <t>ラクサツシャ</t>
    </rPh>
    <rPh sb="26" eb="28">
      <t>テンプ</t>
    </rPh>
    <rPh sb="30" eb="33">
      <t>ウチワケショ</t>
    </rPh>
    <rPh sb="34" eb="36">
      <t>キサイ</t>
    </rPh>
    <rPh sb="40" eb="42">
      <t>タンカ</t>
    </rPh>
    <phoneticPr fontId="10"/>
  </si>
  <si>
    <t>　※５　消費税及び地方消費税は、電気料金総額(税込価格)の110分の10をかけた額の１円未満の端数を切り捨てた額を記入すること。</t>
    <phoneticPr fontId="10"/>
  </si>
  <si>
    <t>　※６　電気料金総額(税抜価格）は、税込価格から消費税及び地方消費税(10％)を引いた額を記入し、入札書記載額と合致させること。</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</si>
</sst>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Red]\-#,###"/>
  </numFmts>
  <fonts count="19">
    <font>
      <sz val="11"/>
      <color theme="1"/>
      <name val="Yu Gothic"/>
      <family val="2"/>
      <scheme val="minor"/>
    </font>
    <font>
      <sz val="6"/>
      <name val="Yu Gothic"/>
      <family val="3"/>
      <charset val="128"/>
      <scheme val="minor"/>
    </font>
    <font>
      <sz val="11"/>
      <name val="ＭＳ Ｐゴシック"/>
      <family val="3"/>
      <charset val="128"/>
    </font>
    <font>
      <sz val="18"/>
      <name val="BIZ UDPゴシック"/>
      <family val="3"/>
      <charset val="128"/>
    </font>
    <font>
      <sz val="16"/>
      <name val="ＭＳ Ｐゴシック"/>
      <family val="3"/>
      <charset val="128"/>
    </font>
    <font>
      <sz val="11"/>
      <name val="BIZ UDPゴシック"/>
      <family val="3"/>
      <charset val="128"/>
    </font>
    <font>
      <sz val="9"/>
      <name val="BIZ UDPゴシック"/>
      <family val="3"/>
      <charset val="128"/>
    </font>
    <font>
      <sz val="6"/>
      <name val="ＭＳ Ｐゴシック"/>
      <family val="3"/>
      <charset val="128"/>
    </font>
    <font>
      <sz val="10"/>
      <name val="BIZ UDPゴシック"/>
      <family val="3"/>
      <charset val="128"/>
    </font>
    <font>
      <sz val="11"/>
      <color theme="1"/>
      <name val="BIZ UDゴシック"/>
      <family val="3"/>
      <charset val="128"/>
    </font>
    <font>
      <sz val="6"/>
      <name val="Yu Gothic"/>
      <family val="2"/>
      <charset val="128"/>
      <scheme val="minor"/>
    </font>
    <font>
      <sz val="9"/>
      <color rgb="FFFF0000"/>
      <name val="BIZ UDPゴシック"/>
      <family val="3"/>
      <charset val="128"/>
    </font>
    <font>
      <sz val="14"/>
      <name val="BIZ UDPゴシック"/>
      <family val="3"/>
      <charset val="128"/>
    </font>
    <font>
      <sz val="11"/>
      <color theme="1"/>
      <name val="BIZ UDPゴシック"/>
      <family val="3"/>
      <charset val="128"/>
    </font>
    <font>
      <b/>
      <sz val="16"/>
      <color rgb="FFFF0000"/>
      <name val="BIZ UDゴシック"/>
      <family val="3"/>
      <charset val="128"/>
    </font>
    <font>
      <b/>
      <sz val="16"/>
      <color theme="1"/>
      <name val="BIZ UDゴシック"/>
      <family val="3"/>
      <charset val="128"/>
    </font>
    <font>
      <b/>
      <sz val="14"/>
      <color rgb="FFFF0000"/>
      <name val="BIZ UDゴシック"/>
      <family val="3"/>
      <charset val="128"/>
    </font>
    <font>
      <b/>
      <sz val="16"/>
      <color rgb="FFFF0000"/>
      <name val="Yu Gothic"/>
      <family val="3"/>
      <charset val="128"/>
      <scheme val="minor"/>
    </font>
    <font>
      <sz val="11"/>
      <color theme="1"/>
      <name val="Yu Gothic"/>
      <family val="2"/>
      <scheme val="minor"/>
    </font>
  </fonts>
  <fills count="3">
    <fill>
      <patternFill patternType="none"/>
    </fill>
    <fill>
      <patternFill patternType="gray125"/>
    </fill>
    <fill>
      <patternFill patternType="solid">
        <fgColor rgb="FFFFFF66"/>
        <bgColor indexed="64"/>
      </patternFill>
    </fill>
  </fills>
  <borders count="5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2" fillId="0" borderId="0"/>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cellStyleXfs>
  <cellXfs count="102">
    <xf numFmtId="0" fontId="0" fillId="0" borderId="0" xfId="0"/>
    <xf numFmtId="0" fontId="5" fillId="0" borderId="0" xfId="1" applyFont="1" applyAlignment="1">
      <alignment vertical="center"/>
    </xf>
    <xf numFmtId="0" fontId="5" fillId="0" borderId="14" xfId="1" applyFont="1" applyBorder="1"/>
    <xf numFmtId="0" fontId="6" fillId="0" borderId="15" xfId="1"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18" xfId="1" applyFont="1" applyBorder="1" applyAlignment="1">
      <alignment horizontal="center" vertical="center" wrapText="1"/>
    </xf>
    <xf numFmtId="0" fontId="6" fillId="0" borderId="19" xfId="1" applyFont="1" applyBorder="1" applyAlignment="1">
      <alignment horizontal="center" vertical="center"/>
    </xf>
    <xf numFmtId="0" fontId="5" fillId="0" borderId="24" xfId="1" applyFont="1" applyBorder="1" applyAlignment="1">
      <alignment horizontal="center" vertical="center"/>
    </xf>
    <xf numFmtId="0" fontId="5" fillId="0" borderId="25" xfId="1" applyFont="1" applyBorder="1"/>
    <xf numFmtId="0" fontId="6" fillId="0" borderId="26" xfId="1" applyFont="1" applyBorder="1" applyAlignment="1">
      <alignment horizontal="center" vertical="center"/>
    </xf>
    <xf numFmtId="0" fontId="6" fillId="0" borderId="0" xfId="1" applyFont="1" applyAlignment="1">
      <alignment horizontal="center" vertical="center"/>
    </xf>
    <xf numFmtId="0" fontId="6" fillId="0" borderId="27" xfId="1" applyFont="1" applyBorder="1" applyAlignment="1">
      <alignment horizontal="center" vertical="center"/>
    </xf>
    <xf numFmtId="0" fontId="6" fillId="0" borderId="12" xfId="1" applyFont="1" applyBorder="1" applyAlignment="1">
      <alignment horizontal="center" vertical="center" wrapText="1"/>
    </xf>
    <xf numFmtId="0" fontId="6" fillId="0" borderId="28" xfId="1" applyFont="1" applyBorder="1" applyAlignment="1">
      <alignment horizontal="center" vertical="center"/>
    </xf>
    <xf numFmtId="0" fontId="5" fillId="0" borderId="30" xfId="2" applyFont="1" applyBorder="1" applyAlignment="1">
      <alignment horizontal="center" vertical="center"/>
    </xf>
    <xf numFmtId="0" fontId="11" fillId="0" borderId="31" xfId="1" applyFont="1" applyBorder="1" applyAlignment="1">
      <alignment horizontal="center" vertical="center"/>
    </xf>
    <xf numFmtId="0" fontId="6" fillId="0" borderId="12" xfId="1" applyFont="1" applyBorder="1" applyAlignment="1">
      <alignment horizontal="center" vertical="center"/>
    </xf>
    <xf numFmtId="0" fontId="6" fillId="0" borderId="32" xfId="1" applyFont="1" applyBorder="1" applyAlignment="1">
      <alignment horizontal="center" vertical="center"/>
    </xf>
    <xf numFmtId="0" fontId="6" fillId="0" borderId="3" xfId="1" applyFont="1" applyBorder="1" applyAlignment="1">
      <alignment horizontal="center" vertical="center"/>
    </xf>
    <xf numFmtId="0" fontId="6" fillId="0" borderId="2" xfId="1" applyFont="1" applyBorder="1" applyAlignment="1">
      <alignment horizontal="center" vertical="center"/>
    </xf>
    <xf numFmtId="0" fontId="6" fillId="0" borderId="10" xfId="1" applyFont="1" applyBorder="1" applyAlignment="1">
      <alignment horizontal="center" vertical="center"/>
    </xf>
    <xf numFmtId="0" fontId="6" fillId="0" borderId="33" xfId="1" applyFont="1" applyBorder="1" applyAlignment="1">
      <alignment horizontal="center" vertical="center"/>
    </xf>
    <xf numFmtId="0" fontId="6" fillId="0" borderId="9" xfId="1" applyFont="1" applyBorder="1" applyAlignment="1">
      <alignment horizontal="center" vertical="center"/>
    </xf>
    <xf numFmtId="0" fontId="6" fillId="0" borderId="1" xfId="1" applyFont="1" applyBorder="1" applyAlignment="1">
      <alignment horizontal="center" vertical="center"/>
    </xf>
    <xf numFmtId="0" fontId="6" fillId="0" borderId="30" xfId="1" applyFont="1" applyBorder="1" applyAlignment="1">
      <alignment horizontal="center" vertical="center"/>
    </xf>
    <xf numFmtId="0" fontId="6" fillId="0" borderId="31" xfId="1" applyFont="1" applyBorder="1" applyAlignment="1">
      <alignment horizontal="center" vertical="center"/>
    </xf>
    <xf numFmtId="0" fontId="6" fillId="0" borderId="34" xfId="1" applyFont="1" applyBorder="1" applyAlignment="1">
      <alignment horizontal="center" vertical="center"/>
    </xf>
    <xf numFmtId="0" fontId="6" fillId="0" borderId="5" xfId="1" applyFont="1" applyBorder="1" applyAlignment="1">
      <alignment horizontal="center" vertical="center"/>
    </xf>
    <xf numFmtId="0" fontId="6" fillId="0" borderId="35" xfId="1" applyFont="1" applyBorder="1" applyAlignment="1">
      <alignment horizontal="center" vertical="center"/>
    </xf>
    <xf numFmtId="0" fontId="6" fillId="0" borderId="11" xfId="1" applyFont="1" applyBorder="1" applyAlignment="1">
      <alignment horizontal="center" vertical="center"/>
    </xf>
    <xf numFmtId="0" fontId="6" fillId="0" borderId="4" xfId="1" applyFont="1" applyBorder="1" applyAlignment="1">
      <alignment horizontal="center" vertical="center"/>
    </xf>
    <xf numFmtId="0" fontId="6" fillId="0" borderId="6" xfId="1" applyFont="1" applyBorder="1" applyAlignment="1">
      <alignment horizontal="center" vertical="center"/>
    </xf>
    <xf numFmtId="0" fontId="6" fillId="0" borderId="36" xfId="1" applyFont="1" applyBorder="1" applyAlignment="1">
      <alignment horizontal="center" vertical="center"/>
    </xf>
    <xf numFmtId="0" fontId="5" fillId="0" borderId="37" xfId="1" applyFont="1" applyBorder="1" applyAlignment="1">
      <alignment horizontal="right"/>
    </xf>
    <xf numFmtId="38" fontId="5" fillId="0" borderId="29" xfId="3" applyFont="1" applyFill="1" applyBorder="1" applyAlignment="1" applyProtection="1">
      <protection locked="0"/>
    </xf>
    <xf numFmtId="38" fontId="5" fillId="0" borderId="8" xfId="3" applyFont="1" applyFill="1" applyBorder="1" applyAlignment="1" applyProtection="1">
      <protection locked="0"/>
    </xf>
    <xf numFmtId="38" fontId="5" fillId="0" borderId="30" xfId="3" applyFont="1" applyFill="1" applyBorder="1" applyAlignment="1" applyProtection="1">
      <protection locked="0"/>
    </xf>
    <xf numFmtId="40" fontId="5" fillId="2" borderId="29" xfId="3" applyNumberFormat="1" applyFont="1" applyFill="1" applyBorder="1" applyAlignment="1"/>
    <xf numFmtId="40" fontId="5" fillId="0" borderId="1" xfId="3" applyNumberFormat="1" applyFont="1" applyFill="1" applyBorder="1" applyAlignment="1"/>
    <xf numFmtId="38" fontId="5" fillId="0" borderId="7" xfId="3" applyFont="1" applyFill="1" applyBorder="1" applyAlignment="1"/>
    <xf numFmtId="38" fontId="5" fillId="0" borderId="34" xfId="3" applyFont="1" applyFill="1" applyBorder="1" applyAlignment="1" applyProtection="1"/>
    <xf numFmtId="40" fontId="5" fillId="2" borderId="11" xfId="3" applyNumberFormat="1" applyFont="1" applyFill="1" applyBorder="1" applyAlignment="1"/>
    <xf numFmtId="38" fontId="5" fillId="0" borderId="4" xfId="3" applyFont="1" applyFill="1" applyBorder="1" applyAlignment="1"/>
    <xf numFmtId="38" fontId="5" fillId="0" borderId="1" xfId="3" applyFont="1" applyFill="1" applyBorder="1" applyAlignment="1" applyProtection="1"/>
    <xf numFmtId="40" fontId="5" fillId="2" borderId="4" xfId="3" applyNumberFormat="1" applyFont="1" applyFill="1" applyBorder="1" applyAlignment="1"/>
    <xf numFmtId="38" fontId="5" fillId="0" borderId="35" xfId="3" applyFont="1" applyFill="1" applyBorder="1" applyAlignment="1"/>
    <xf numFmtId="38" fontId="5" fillId="0" borderId="9" xfId="3" applyFont="1" applyFill="1" applyBorder="1" applyAlignment="1"/>
    <xf numFmtId="38" fontId="5" fillId="0" borderId="1" xfId="3" applyFont="1" applyFill="1" applyBorder="1" applyAlignment="1"/>
    <xf numFmtId="38" fontId="5" fillId="0" borderId="30" xfId="3" applyFont="1" applyFill="1" applyBorder="1" applyAlignment="1"/>
    <xf numFmtId="38" fontId="5" fillId="0" borderId="38" xfId="3" applyFont="1" applyFill="1" applyBorder="1" applyAlignment="1"/>
    <xf numFmtId="38" fontId="5" fillId="0" borderId="11" xfId="3" applyFont="1" applyFill="1" applyBorder="1" applyAlignment="1" applyProtection="1"/>
    <xf numFmtId="40" fontId="5" fillId="2" borderId="1" xfId="3" applyNumberFormat="1" applyFont="1" applyFill="1" applyBorder="1" applyAlignment="1"/>
    <xf numFmtId="40" fontId="5" fillId="2" borderId="7" xfId="3" applyNumberFormat="1" applyFont="1" applyFill="1" applyBorder="1" applyAlignment="1"/>
    <xf numFmtId="0" fontId="5" fillId="0" borderId="39" xfId="1" applyFont="1" applyBorder="1" applyAlignment="1">
      <alignment horizontal="right"/>
    </xf>
    <xf numFmtId="38" fontId="5" fillId="0" borderId="40" xfId="3" applyFont="1" applyFill="1" applyBorder="1" applyAlignment="1" applyProtection="1"/>
    <xf numFmtId="38" fontId="5" fillId="0" borderId="41" xfId="3" applyFont="1" applyFill="1" applyBorder="1" applyAlignment="1"/>
    <xf numFmtId="38" fontId="5" fillId="0" borderId="42" xfId="3" applyFont="1" applyFill="1" applyBorder="1" applyAlignment="1"/>
    <xf numFmtId="38" fontId="5" fillId="0" borderId="43" xfId="3" applyFont="1" applyFill="1" applyBorder="1" applyAlignment="1"/>
    <xf numFmtId="0" fontId="5" fillId="0" borderId="44" xfId="1" applyFont="1" applyBorder="1" applyAlignment="1">
      <alignment horizontal="center"/>
    </xf>
    <xf numFmtId="38" fontId="5" fillId="0" borderId="45" xfId="3" applyFont="1" applyFill="1" applyBorder="1" applyAlignment="1"/>
    <xf numFmtId="38" fontId="5" fillId="0" borderId="46" xfId="3" applyFont="1" applyFill="1" applyBorder="1" applyAlignment="1"/>
    <xf numFmtId="176" fontId="5" fillId="0" borderId="47" xfId="3" applyNumberFormat="1" applyFont="1" applyFill="1" applyBorder="1" applyAlignment="1"/>
    <xf numFmtId="40" fontId="5" fillId="0" borderId="48" xfId="3" applyNumberFormat="1" applyFont="1" applyFill="1" applyBorder="1" applyAlignment="1"/>
    <xf numFmtId="176" fontId="5" fillId="0" borderId="44" xfId="3" applyNumberFormat="1" applyFont="1" applyFill="1" applyBorder="1" applyAlignment="1"/>
    <xf numFmtId="176" fontId="5" fillId="0" borderId="49" xfId="3" applyNumberFormat="1" applyFont="1" applyFill="1" applyBorder="1" applyAlignment="1"/>
    <xf numFmtId="176" fontId="5" fillId="0" borderId="50" xfId="3" applyNumberFormat="1" applyFont="1" applyFill="1" applyBorder="1" applyAlignment="1"/>
    <xf numFmtId="176" fontId="5" fillId="0" borderId="40" xfId="3" applyNumberFormat="1" applyFont="1" applyFill="1" applyBorder="1" applyAlignment="1"/>
    <xf numFmtId="176" fontId="5" fillId="0" borderId="51" xfId="3" applyNumberFormat="1" applyFont="1" applyFill="1" applyBorder="1" applyAlignment="1"/>
    <xf numFmtId="176" fontId="12" fillId="0" borderId="52" xfId="3" applyNumberFormat="1" applyFont="1" applyFill="1" applyBorder="1" applyAlignment="1"/>
    <xf numFmtId="0" fontId="13" fillId="0" borderId="0" xfId="1" applyFont="1" applyAlignment="1">
      <alignment horizontal="left" vertical="center"/>
    </xf>
    <xf numFmtId="0" fontId="5" fillId="0" borderId="0" xfId="1" applyFont="1"/>
    <xf numFmtId="0" fontId="9" fillId="0" borderId="0" xfId="0" applyFont="1" applyAlignment="1">
      <alignment horizontal="left" vertical="top" wrapText="1"/>
    </xf>
    <xf numFmtId="0" fontId="5" fillId="0" borderId="0" xfId="1" applyFont="1" applyBorder="1" applyAlignment="1">
      <alignment horizontal="center"/>
    </xf>
    <xf numFmtId="38" fontId="5" fillId="0" borderId="0" xfId="3" applyFont="1" applyFill="1" applyBorder="1" applyAlignment="1"/>
    <xf numFmtId="176" fontId="5" fillId="0" borderId="0" xfId="3" applyNumberFormat="1" applyFont="1" applyFill="1" applyBorder="1" applyAlignment="1"/>
    <xf numFmtId="40" fontId="5" fillId="0" borderId="0" xfId="3" applyNumberFormat="1" applyFont="1" applyFill="1" applyBorder="1" applyAlignment="1"/>
    <xf numFmtId="176" fontId="5" fillId="0" borderId="16" xfId="3" applyNumberFormat="1" applyFont="1" applyFill="1" applyBorder="1" applyAlignment="1"/>
    <xf numFmtId="0" fontId="5" fillId="0" borderId="0" xfId="1" applyFont="1" applyBorder="1"/>
    <xf numFmtId="176" fontId="12" fillId="0" borderId="53" xfId="3" applyNumberFormat="1" applyFont="1" applyFill="1" applyBorder="1" applyAlignment="1"/>
    <xf numFmtId="0" fontId="14" fillId="0" borderId="0" xfId="0" applyFont="1" applyAlignment="1">
      <alignment vertical="center"/>
    </xf>
    <xf numFmtId="0" fontId="15" fillId="0" borderId="0" xfId="0" applyFont="1" applyAlignment="1">
      <alignment vertical="center"/>
    </xf>
    <xf numFmtId="0" fontId="0" fillId="0" borderId="0" xfId="0" applyAlignment="1"/>
    <xf numFmtId="0" fontId="16" fillId="0" borderId="0" xfId="0" applyFont="1" applyAlignment="1">
      <alignment vertical="center"/>
    </xf>
    <xf numFmtId="0" fontId="9" fillId="0" borderId="0" xfId="0" applyFont="1" applyAlignment="1">
      <alignment vertical="center"/>
    </xf>
    <xf numFmtId="176" fontId="12" fillId="0" borderId="16" xfId="3" applyNumberFormat="1" applyFont="1" applyFill="1" applyBorder="1" applyAlignment="1"/>
    <xf numFmtId="0" fontId="0" fillId="0" borderId="0" xfId="0" applyBorder="1"/>
    <xf numFmtId="0" fontId="8" fillId="0" borderId="20" xfId="1" applyFont="1" applyBorder="1" applyAlignment="1">
      <alignment horizontal="center" vertical="center"/>
    </xf>
    <xf numFmtId="0" fontId="8" fillId="0" borderId="21" xfId="1" applyFont="1" applyBorder="1" applyAlignment="1">
      <alignment horizontal="center" vertical="center"/>
    </xf>
    <xf numFmtId="0" fontId="8" fillId="0" borderId="22" xfId="1" applyFont="1" applyBorder="1" applyAlignment="1">
      <alignment horizontal="center" vertical="center"/>
    </xf>
    <xf numFmtId="0" fontId="9" fillId="0" borderId="23"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 xfId="0" applyFont="1" applyBorder="1" applyAlignment="1">
      <alignment horizontal="center" vertical="center" wrapText="1"/>
    </xf>
    <xf numFmtId="0" fontId="9" fillId="0" borderId="30" xfId="0" applyFont="1" applyBorder="1" applyAlignment="1">
      <alignment horizontal="center" vertical="center" wrapText="1"/>
    </xf>
    <xf numFmtId="0" fontId="5" fillId="0" borderId="29" xfId="2" applyFont="1" applyBorder="1" applyAlignment="1">
      <alignment horizontal="center" vertical="center"/>
    </xf>
    <xf numFmtId="0" fontId="5" fillId="0" borderId="1" xfId="2" applyFont="1" applyBorder="1" applyAlignment="1">
      <alignment horizontal="center" vertical="center"/>
    </xf>
    <xf numFmtId="0" fontId="3" fillId="0" borderId="13" xfId="1" applyFont="1" applyBorder="1" applyAlignment="1">
      <alignment horizontal="center" vertical="center"/>
    </xf>
    <xf numFmtId="0" fontId="0" fillId="0" borderId="13" xfId="0" applyBorder="1" applyAlignment="1">
      <alignment vertical="center"/>
    </xf>
    <xf numFmtId="0" fontId="9" fillId="0" borderId="0" xfId="0" applyFont="1" applyAlignment="1">
      <alignment horizontal="left" vertical="top" wrapText="1"/>
    </xf>
    <xf numFmtId="38" fontId="12" fillId="0" borderId="53" xfId="4" applyFont="1" applyBorder="1" applyAlignment="1"/>
  </cellXfs>
  <cellStyles count="5">
    <cellStyle name="桁区切り" xfId="4" builtinId="6"/>
    <cellStyle name="桁区切り 2" xfId="3" xr:uid="{424D27D3-4139-42D9-ACA9-4916A286A9F9}"/>
    <cellStyle name="標準" xfId="0" builtinId="0"/>
    <cellStyle name="標準 2" xfId="2" xr:uid="{5F8EE375-5E1B-4E18-8951-2632E5FFFED3}"/>
    <cellStyle name="標準_電力料金" xfId="1" xr:uid="{1E167516-D776-42DD-990D-4BF6ACC2BC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C4462-968A-42FE-AC33-6867DAFED230}">
  <sheetPr>
    <tabColor rgb="FFFFFF00"/>
  </sheetPr>
  <dimension ref="A1:S48"/>
  <sheetViews>
    <sheetView tabSelected="1" topLeftCell="A16" zoomScaleNormal="100" workbookViewId="0">
      <selection activeCell="B27" sqref="B27"/>
    </sheetView>
  </sheetViews>
  <sheetFormatPr defaultRowHeight="18"/>
  <cols>
    <col min="1" max="1" width="8.69921875" customWidth="1"/>
    <col min="2" max="3" width="9.59765625" customWidth="1"/>
    <col min="4" max="4" width="11.8984375" customWidth="1"/>
    <col min="5" max="5" width="16.8984375" customWidth="1"/>
    <col min="6" max="6" width="12.69921875" customWidth="1"/>
    <col min="7" max="7" width="14.69921875" customWidth="1"/>
    <col min="8" max="8" width="12.69921875" customWidth="1"/>
    <col min="9" max="9" width="10.69921875" customWidth="1"/>
    <col min="10" max="10" width="14.19921875" customWidth="1"/>
    <col min="11" max="11" width="12.69921875" customWidth="1"/>
    <col min="12" max="12" width="10.69921875" customWidth="1"/>
    <col min="13" max="14" width="14.19921875" customWidth="1"/>
    <col min="15" max="17" width="9.8984375" customWidth="1"/>
    <col min="18" max="18" width="21.19921875" customWidth="1"/>
  </cols>
  <sheetData>
    <row r="1" spans="1:18" ht="33" customHeight="1">
      <c r="A1" s="81" t="s">
        <v>55</v>
      </c>
    </row>
    <row r="2" spans="1:18" ht="33" customHeight="1">
      <c r="A2" s="80" t="s">
        <v>54</v>
      </c>
    </row>
    <row r="3" spans="1:18" ht="14.4" customHeight="1">
      <c r="A3" s="80"/>
    </row>
    <row r="4" spans="1:18" ht="31.8" customHeight="1" thickBot="1">
      <c r="A4" s="98" t="s">
        <v>0</v>
      </c>
      <c r="B4" s="98"/>
      <c r="C4" s="99"/>
      <c r="D4" s="1"/>
      <c r="E4" s="1"/>
      <c r="F4" s="1"/>
      <c r="G4" s="1"/>
      <c r="H4" s="1"/>
      <c r="I4" s="1"/>
      <c r="J4" s="1"/>
      <c r="K4" s="1"/>
      <c r="L4" s="1"/>
      <c r="M4" s="1"/>
      <c r="N4" s="1"/>
      <c r="O4" s="1"/>
      <c r="P4" s="1"/>
      <c r="Q4" s="1"/>
      <c r="R4" s="1"/>
    </row>
    <row r="5" spans="1:18" ht="21.6">
      <c r="A5" s="2"/>
      <c r="B5" s="3" t="s">
        <v>2</v>
      </c>
      <c r="C5" s="4" t="s">
        <v>3</v>
      </c>
      <c r="D5" s="5" t="s">
        <v>4</v>
      </c>
      <c r="E5" s="3" t="s">
        <v>5</v>
      </c>
      <c r="F5" s="6" t="s">
        <v>6</v>
      </c>
      <c r="G5" s="7" t="s">
        <v>7</v>
      </c>
      <c r="H5" s="87" t="s">
        <v>8</v>
      </c>
      <c r="I5" s="88"/>
      <c r="J5" s="88"/>
      <c r="K5" s="88"/>
      <c r="L5" s="88"/>
      <c r="M5" s="88"/>
      <c r="N5" s="89"/>
      <c r="O5" s="90" t="s">
        <v>9</v>
      </c>
      <c r="P5" s="91"/>
      <c r="Q5" s="92"/>
      <c r="R5" s="8" t="s">
        <v>10</v>
      </c>
    </row>
    <row r="6" spans="1:18">
      <c r="A6" s="9"/>
      <c r="B6" s="10"/>
      <c r="C6" s="11"/>
      <c r="D6" s="12"/>
      <c r="E6" s="10" t="s">
        <v>11</v>
      </c>
      <c r="F6" s="13"/>
      <c r="G6" s="14" t="s">
        <v>12</v>
      </c>
      <c r="H6" s="96" t="s">
        <v>13</v>
      </c>
      <c r="I6" s="97"/>
      <c r="J6" s="97"/>
      <c r="K6" s="97" t="s">
        <v>14</v>
      </c>
      <c r="L6" s="97"/>
      <c r="M6" s="97"/>
      <c r="N6" s="15" t="s">
        <v>15</v>
      </c>
      <c r="O6" s="93"/>
      <c r="P6" s="94"/>
      <c r="Q6" s="95"/>
      <c r="R6" s="16" t="s">
        <v>16</v>
      </c>
    </row>
    <row r="7" spans="1:18">
      <c r="A7" s="9"/>
      <c r="B7" s="10" t="s">
        <v>17</v>
      </c>
      <c r="C7" s="11" t="s">
        <v>18</v>
      </c>
      <c r="D7" s="12" t="s">
        <v>19</v>
      </c>
      <c r="E7" s="10" t="s">
        <v>20</v>
      </c>
      <c r="F7" s="17" t="s">
        <v>21</v>
      </c>
      <c r="G7" s="14" t="s">
        <v>22</v>
      </c>
      <c r="H7" s="18" t="s">
        <v>23</v>
      </c>
      <c r="I7" s="19" t="s">
        <v>24</v>
      </c>
      <c r="J7" s="20" t="s">
        <v>25</v>
      </c>
      <c r="K7" s="21" t="s">
        <v>23</v>
      </c>
      <c r="L7" s="19" t="s">
        <v>24</v>
      </c>
      <c r="M7" s="20" t="s">
        <v>25</v>
      </c>
      <c r="N7" s="22" t="s">
        <v>25</v>
      </c>
      <c r="O7" s="23" t="s">
        <v>26</v>
      </c>
      <c r="P7" s="24" t="s">
        <v>27</v>
      </c>
      <c r="Q7" s="25" t="s">
        <v>1</v>
      </c>
      <c r="R7" s="26" t="s">
        <v>28</v>
      </c>
    </row>
    <row r="8" spans="1:18">
      <c r="A8" s="9"/>
      <c r="B8" s="27" t="s">
        <v>29</v>
      </c>
      <c r="C8" s="28"/>
      <c r="D8" s="29" t="s">
        <v>30</v>
      </c>
      <c r="E8" s="27" t="s">
        <v>31</v>
      </c>
      <c r="F8" s="30" t="s">
        <v>32</v>
      </c>
      <c r="G8" s="31" t="s">
        <v>33</v>
      </c>
      <c r="H8" s="27" t="s">
        <v>30</v>
      </c>
      <c r="I8" s="32" t="s">
        <v>34</v>
      </c>
      <c r="J8" s="31" t="s">
        <v>33</v>
      </c>
      <c r="K8" s="30" t="s">
        <v>30</v>
      </c>
      <c r="L8" s="32" t="s">
        <v>34</v>
      </c>
      <c r="M8" s="31" t="s">
        <v>33</v>
      </c>
      <c r="N8" s="29" t="s">
        <v>33</v>
      </c>
      <c r="O8" s="23" t="s">
        <v>33</v>
      </c>
      <c r="P8" s="24" t="s">
        <v>35</v>
      </c>
      <c r="Q8" s="25" t="s">
        <v>33</v>
      </c>
      <c r="R8" s="33" t="s">
        <v>33</v>
      </c>
    </row>
    <row r="9" spans="1:18">
      <c r="A9" s="34" t="s">
        <v>41</v>
      </c>
      <c r="B9" s="35">
        <v>36</v>
      </c>
      <c r="C9" s="36">
        <v>93</v>
      </c>
      <c r="D9" s="37">
        <v>13900</v>
      </c>
      <c r="E9" s="38"/>
      <c r="F9" s="39">
        <f t="shared" ref="F9:F20" si="0">(185-C9)/100</f>
        <v>0.92</v>
      </c>
      <c r="G9" s="40">
        <f t="shared" ref="G9:G20" si="1">ROUNDDOWN(B9*E9*F9,0)</f>
        <v>0</v>
      </c>
      <c r="H9" s="41"/>
      <c r="I9" s="42"/>
      <c r="J9" s="43">
        <f t="shared" ref="J9:J20" si="2">H9*I9</f>
        <v>0</v>
      </c>
      <c r="K9" s="44">
        <f t="shared" ref="K9:K11" si="3">D9</f>
        <v>13900</v>
      </c>
      <c r="L9" s="45"/>
      <c r="M9" s="43">
        <f t="shared" ref="M9:M20" si="4">K9*L9</f>
        <v>0</v>
      </c>
      <c r="N9" s="46">
        <f t="shared" ref="N9:N20" si="5">J9+M9</f>
        <v>0</v>
      </c>
      <c r="O9" s="47"/>
      <c r="P9" s="48"/>
      <c r="Q9" s="49"/>
      <c r="R9" s="50">
        <f t="shared" ref="R9:R20" si="6">ROUNDDOWN(G9+N9,0)</f>
        <v>0</v>
      </c>
    </row>
    <row r="10" spans="1:18">
      <c r="A10" s="34" t="s">
        <v>42</v>
      </c>
      <c r="B10" s="35">
        <v>36</v>
      </c>
      <c r="C10" s="36">
        <v>94</v>
      </c>
      <c r="D10" s="37">
        <v>13900</v>
      </c>
      <c r="E10" s="38"/>
      <c r="F10" s="39">
        <f t="shared" si="0"/>
        <v>0.91</v>
      </c>
      <c r="G10" s="40">
        <f t="shared" si="1"/>
        <v>0</v>
      </c>
      <c r="H10" s="41"/>
      <c r="I10" s="42"/>
      <c r="J10" s="43">
        <f t="shared" si="2"/>
        <v>0</v>
      </c>
      <c r="K10" s="51">
        <f t="shared" si="3"/>
        <v>13900</v>
      </c>
      <c r="L10" s="45"/>
      <c r="M10" s="43">
        <f t="shared" si="4"/>
        <v>0</v>
      </c>
      <c r="N10" s="46">
        <f t="shared" si="5"/>
        <v>0</v>
      </c>
      <c r="O10" s="47"/>
      <c r="P10" s="48"/>
      <c r="Q10" s="49"/>
      <c r="R10" s="50">
        <f t="shared" si="6"/>
        <v>0</v>
      </c>
    </row>
    <row r="11" spans="1:18">
      <c r="A11" s="34" t="s">
        <v>43</v>
      </c>
      <c r="B11" s="35">
        <v>36</v>
      </c>
      <c r="C11" s="36">
        <v>94</v>
      </c>
      <c r="D11" s="37">
        <v>12900</v>
      </c>
      <c r="E11" s="38"/>
      <c r="F11" s="39">
        <f t="shared" si="0"/>
        <v>0.91</v>
      </c>
      <c r="G11" s="40">
        <f t="shared" si="1"/>
        <v>0</v>
      </c>
      <c r="H11" s="41"/>
      <c r="I11" s="42"/>
      <c r="J11" s="43">
        <f t="shared" si="2"/>
        <v>0</v>
      </c>
      <c r="K11" s="51">
        <f t="shared" si="3"/>
        <v>12900</v>
      </c>
      <c r="L11" s="45"/>
      <c r="M11" s="43">
        <f t="shared" si="4"/>
        <v>0</v>
      </c>
      <c r="N11" s="46">
        <f t="shared" si="5"/>
        <v>0</v>
      </c>
      <c r="O11" s="47"/>
      <c r="P11" s="48"/>
      <c r="Q11" s="49"/>
      <c r="R11" s="50">
        <f t="shared" si="6"/>
        <v>0</v>
      </c>
    </row>
    <row r="12" spans="1:18">
      <c r="A12" s="34" t="s">
        <v>36</v>
      </c>
      <c r="B12" s="35">
        <v>36</v>
      </c>
      <c r="C12" s="36">
        <v>93</v>
      </c>
      <c r="D12" s="37">
        <v>14400</v>
      </c>
      <c r="E12" s="38"/>
      <c r="F12" s="39">
        <f t="shared" si="0"/>
        <v>0.92</v>
      </c>
      <c r="G12" s="40">
        <f t="shared" si="1"/>
        <v>0</v>
      </c>
      <c r="H12" s="41">
        <f t="shared" ref="H12:H14" si="7">D12</f>
        <v>14400</v>
      </c>
      <c r="I12" s="52"/>
      <c r="J12" s="43">
        <f t="shared" si="2"/>
        <v>0</v>
      </c>
      <c r="K12" s="51"/>
      <c r="L12" s="53"/>
      <c r="M12" s="43">
        <f t="shared" si="4"/>
        <v>0</v>
      </c>
      <c r="N12" s="46">
        <f t="shared" si="5"/>
        <v>0</v>
      </c>
      <c r="O12" s="47"/>
      <c r="P12" s="48"/>
      <c r="Q12" s="49"/>
      <c r="R12" s="50">
        <f t="shared" si="6"/>
        <v>0</v>
      </c>
    </row>
    <row r="13" spans="1:18">
      <c r="A13" s="34" t="s">
        <v>37</v>
      </c>
      <c r="B13" s="35">
        <v>36</v>
      </c>
      <c r="C13" s="36">
        <v>93</v>
      </c>
      <c r="D13" s="37">
        <v>13900</v>
      </c>
      <c r="E13" s="38"/>
      <c r="F13" s="39">
        <f t="shared" si="0"/>
        <v>0.92</v>
      </c>
      <c r="G13" s="40">
        <f t="shared" si="1"/>
        <v>0</v>
      </c>
      <c r="H13" s="41">
        <f t="shared" si="7"/>
        <v>13900</v>
      </c>
      <c r="I13" s="52"/>
      <c r="J13" s="43">
        <f t="shared" si="2"/>
        <v>0</v>
      </c>
      <c r="K13" s="51"/>
      <c r="L13" s="53"/>
      <c r="M13" s="43">
        <f t="shared" si="4"/>
        <v>0</v>
      </c>
      <c r="N13" s="46">
        <f t="shared" si="5"/>
        <v>0</v>
      </c>
      <c r="O13" s="47"/>
      <c r="P13" s="48"/>
      <c r="Q13" s="49"/>
      <c r="R13" s="50">
        <f t="shared" si="6"/>
        <v>0</v>
      </c>
    </row>
    <row r="14" spans="1:18">
      <c r="A14" s="34" t="s">
        <v>38</v>
      </c>
      <c r="B14" s="35">
        <v>36</v>
      </c>
      <c r="C14" s="36">
        <v>93</v>
      </c>
      <c r="D14" s="37">
        <v>13200</v>
      </c>
      <c r="E14" s="38"/>
      <c r="F14" s="39">
        <f t="shared" si="0"/>
        <v>0.92</v>
      </c>
      <c r="G14" s="40">
        <f t="shared" si="1"/>
        <v>0</v>
      </c>
      <c r="H14" s="41">
        <f t="shared" si="7"/>
        <v>13200</v>
      </c>
      <c r="I14" s="52"/>
      <c r="J14" s="43">
        <f t="shared" si="2"/>
        <v>0</v>
      </c>
      <c r="K14" s="51"/>
      <c r="L14" s="53"/>
      <c r="M14" s="43">
        <f t="shared" si="4"/>
        <v>0</v>
      </c>
      <c r="N14" s="46">
        <f t="shared" si="5"/>
        <v>0</v>
      </c>
      <c r="O14" s="47"/>
      <c r="P14" s="48"/>
      <c r="Q14" s="49"/>
      <c r="R14" s="50">
        <f t="shared" si="6"/>
        <v>0</v>
      </c>
    </row>
    <row r="15" spans="1:18">
      <c r="A15" s="34" t="s">
        <v>44</v>
      </c>
      <c r="B15" s="35">
        <v>36</v>
      </c>
      <c r="C15" s="36">
        <v>93</v>
      </c>
      <c r="D15" s="37">
        <v>13400</v>
      </c>
      <c r="E15" s="38"/>
      <c r="F15" s="39">
        <f t="shared" si="0"/>
        <v>0.92</v>
      </c>
      <c r="G15" s="40">
        <f t="shared" si="1"/>
        <v>0</v>
      </c>
      <c r="H15" s="41"/>
      <c r="I15" s="42"/>
      <c r="J15" s="43">
        <f t="shared" si="2"/>
        <v>0</v>
      </c>
      <c r="K15" s="51">
        <f t="shared" ref="K15:K20" si="8">D15</f>
        <v>13400</v>
      </c>
      <c r="L15" s="45"/>
      <c r="M15" s="43">
        <f t="shared" si="4"/>
        <v>0</v>
      </c>
      <c r="N15" s="46">
        <f t="shared" si="5"/>
        <v>0</v>
      </c>
      <c r="O15" s="47"/>
      <c r="P15" s="48"/>
      <c r="Q15" s="49"/>
      <c r="R15" s="50">
        <f t="shared" si="6"/>
        <v>0</v>
      </c>
    </row>
    <row r="16" spans="1:18">
      <c r="A16" s="34" t="s">
        <v>45</v>
      </c>
      <c r="B16" s="35">
        <v>36</v>
      </c>
      <c r="C16" s="36">
        <v>93</v>
      </c>
      <c r="D16" s="37">
        <v>10900</v>
      </c>
      <c r="E16" s="38"/>
      <c r="F16" s="39">
        <f t="shared" si="0"/>
        <v>0.92</v>
      </c>
      <c r="G16" s="40">
        <f t="shared" si="1"/>
        <v>0</v>
      </c>
      <c r="H16" s="41"/>
      <c r="I16" s="42"/>
      <c r="J16" s="43">
        <f t="shared" si="2"/>
        <v>0</v>
      </c>
      <c r="K16" s="51">
        <f t="shared" si="8"/>
        <v>10900</v>
      </c>
      <c r="L16" s="45"/>
      <c r="M16" s="43">
        <f t="shared" si="4"/>
        <v>0</v>
      </c>
      <c r="N16" s="46">
        <f t="shared" si="5"/>
        <v>0</v>
      </c>
      <c r="O16" s="47"/>
      <c r="P16" s="48"/>
      <c r="Q16" s="49"/>
      <c r="R16" s="50">
        <f t="shared" si="6"/>
        <v>0</v>
      </c>
    </row>
    <row r="17" spans="1:19">
      <c r="A17" s="34" t="s">
        <v>46</v>
      </c>
      <c r="B17" s="35">
        <v>36</v>
      </c>
      <c r="C17" s="36">
        <v>93</v>
      </c>
      <c r="D17" s="37">
        <v>10500</v>
      </c>
      <c r="E17" s="38"/>
      <c r="F17" s="39">
        <f t="shared" si="0"/>
        <v>0.92</v>
      </c>
      <c r="G17" s="40">
        <f t="shared" si="1"/>
        <v>0</v>
      </c>
      <c r="H17" s="41"/>
      <c r="I17" s="42"/>
      <c r="J17" s="43">
        <f t="shared" si="2"/>
        <v>0</v>
      </c>
      <c r="K17" s="51">
        <f t="shared" si="8"/>
        <v>10500</v>
      </c>
      <c r="L17" s="45"/>
      <c r="M17" s="43">
        <f t="shared" si="4"/>
        <v>0</v>
      </c>
      <c r="N17" s="46">
        <f t="shared" si="5"/>
        <v>0</v>
      </c>
      <c r="O17" s="47"/>
      <c r="P17" s="48"/>
      <c r="Q17" s="49"/>
      <c r="R17" s="50">
        <f t="shared" si="6"/>
        <v>0</v>
      </c>
    </row>
    <row r="18" spans="1:19">
      <c r="A18" s="34" t="s">
        <v>47</v>
      </c>
      <c r="B18" s="35">
        <v>36</v>
      </c>
      <c r="C18" s="36">
        <v>93</v>
      </c>
      <c r="D18" s="37">
        <v>10800</v>
      </c>
      <c r="E18" s="38"/>
      <c r="F18" s="39">
        <f t="shared" si="0"/>
        <v>0.92</v>
      </c>
      <c r="G18" s="40">
        <f t="shared" si="1"/>
        <v>0</v>
      </c>
      <c r="H18" s="41"/>
      <c r="I18" s="42"/>
      <c r="J18" s="43">
        <f t="shared" si="2"/>
        <v>0</v>
      </c>
      <c r="K18" s="51">
        <f t="shared" si="8"/>
        <v>10800</v>
      </c>
      <c r="L18" s="45"/>
      <c r="M18" s="43">
        <f t="shared" si="4"/>
        <v>0</v>
      </c>
      <c r="N18" s="46">
        <f t="shared" si="5"/>
        <v>0</v>
      </c>
      <c r="O18" s="47"/>
      <c r="P18" s="48"/>
      <c r="Q18" s="49"/>
      <c r="R18" s="50">
        <f t="shared" si="6"/>
        <v>0</v>
      </c>
    </row>
    <row r="19" spans="1:19">
      <c r="A19" s="34" t="s">
        <v>48</v>
      </c>
      <c r="B19" s="35">
        <v>36</v>
      </c>
      <c r="C19" s="36">
        <v>93</v>
      </c>
      <c r="D19" s="37">
        <v>10000</v>
      </c>
      <c r="E19" s="38"/>
      <c r="F19" s="39">
        <f t="shared" si="0"/>
        <v>0.92</v>
      </c>
      <c r="G19" s="40">
        <f t="shared" si="1"/>
        <v>0</v>
      </c>
      <c r="H19" s="41"/>
      <c r="I19" s="42"/>
      <c r="J19" s="43">
        <f t="shared" si="2"/>
        <v>0</v>
      </c>
      <c r="K19" s="51">
        <f t="shared" si="8"/>
        <v>10000</v>
      </c>
      <c r="L19" s="45"/>
      <c r="M19" s="43">
        <f t="shared" si="4"/>
        <v>0</v>
      </c>
      <c r="N19" s="46">
        <f t="shared" si="5"/>
        <v>0</v>
      </c>
      <c r="O19" s="47"/>
      <c r="P19" s="48"/>
      <c r="Q19" s="49"/>
      <c r="R19" s="50">
        <f t="shared" si="6"/>
        <v>0</v>
      </c>
    </row>
    <row r="20" spans="1:19" ht="18.600000000000001" thickBot="1">
      <c r="A20" s="54" t="s">
        <v>49</v>
      </c>
      <c r="B20" s="35">
        <v>36</v>
      </c>
      <c r="C20" s="36">
        <v>92</v>
      </c>
      <c r="D20" s="37">
        <v>11300</v>
      </c>
      <c r="E20" s="38"/>
      <c r="F20" s="39">
        <f t="shared" si="0"/>
        <v>0.93</v>
      </c>
      <c r="G20" s="40">
        <f t="shared" si="1"/>
        <v>0</v>
      </c>
      <c r="H20" s="41"/>
      <c r="I20" s="42"/>
      <c r="J20" s="43">
        <f t="shared" si="2"/>
        <v>0</v>
      </c>
      <c r="K20" s="55">
        <f t="shared" si="8"/>
        <v>11300</v>
      </c>
      <c r="L20" s="45"/>
      <c r="M20" s="43">
        <f t="shared" si="4"/>
        <v>0</v>
      </c>
      <c r="N20" s="46">
        <f t="shared" si="5"/>
        <v>0</v>
      </c>
      <c r="O20" s="56"/>
      <c r="P20" s="57"/>
      <c r="Q20" s="58"/>
      <c r="R20" s="50">
        <f t="shared" si="6"/>
        <v>0</v>
      </c>
    </row>
    <row r="21" spans="1:19" ht="19.8" thickBot="1">
      <c r="A21" s="59" t="s">
        <v>39</v>
      </c>
      <c r="B21" s="60"/>
      <c r="C21" s="61"/>
      <c r="D21" s="62">
        <f t="shared" ref="D21" si="9">SUM(D9:D20)</f>
        <v>149100</v>
      </c>
      <c r="E21" s="60"/>
      <c r="F21" s="63"/>
      <c r="G21" s="62">
        <f t="shared" ref="G21" si="10">SUM(G9:G20)</f>
        <v>0</v>
      </c>
      <c r="H21" s="64"/>
      <c r="I21" s="62"/>
      <c r="J21" s="62"/>
      <c r="K21" s="62"/>
      <c r="L21" s="62"/>
      <c r="M21" s="62"/>
      <c r="N21" s="65">
        <f t="shared" ref="N21" si="11">SUM(N9:N20)</f>
        <v>0</v>
      </c>
      <c r="O21" s="66"/>
      <c r="P21" s="67"/>
      <c r="Q21" s="68"/>
      <c r="R21" s="69">
        <f t="shared" ref="R21" si="12">SUM(R9:R20)</f>
        <v>0</v>
      </c>
    </row>
    <row r="22" spans="1:19" ht="19.2">
      <c r="A22" s="73"/>
      <c r="B22" s="74"/>
      <c r="C22" s="74"/>
      <c r="D22" s="75"/>
      <c r="E22" s="74"/>
      <c r="F22" s="76"/>
      <c r="G22" s="75"/>
      <c r="H22" s="75"/>
      <c r="I22" s="75"/>
      <c r="J22" s="75"/>
      <c r="K22" s="75"/>
      <c r="L22" s="75"/>
      <c r="M22" s="75"/>
      <c r="N22" s="77"/>
      <c r="O22" s="75"/>
      <c r="P22" s="75"/>
      <c r="Q22" s="75"/>
      <c r="R22" s="85"/>
      <c r="S22" s="86"/>
    </row>
    <row r="23" spans="1:19" ht="57.6" customHeight="1">
      <c r="A23" s="100" t="s">
        <v>40</v>
      </c>
      <c r="B23" s="100"/>
      <c r="C23" s="100"/>
      <c r="D23" s="100"/>
      <c r="E23" s="100"/>
      <c r="F23" s="100"/>
      <c r="G23" s="100"/>
      <c r="H23" s="100"/>
      <c r="I23" s="100"/>
      <c r="J23" s="100"/>
      <c r="K23" s="100"/>
      <c r="L23" s="100"/>
      <c r="M23" s="100"/>
      <c r="N23" s="100"/>
    </row>
    <row r="24" spans="1:19" ht="30" customHeight="1" thickBot="1">
      <c r="A24" s="72"/>
      <c r="B24" s="72"/>
      <c r="C24" s="72"/>
      <c r="D24" s="72"/>
      <c r="E24" s="72"/>
      <c r="F24" s="72"/>
      <c r="G24" s="72"/>
      <c r="H24" s="72"/>
      <c r="I24" s="72"/>
      <c r="J24" s="72"/>
      <c r="K24" s="72"/>
      <c r="L24" s="72"/>
      <c r="M24" s="72"/>
      <c r="N24" s="72"/>
    </row>
    <row r="25" spans="1:19" ht="21" customHeight="1" thickBot="1">
      <c r="A25" s="73"/>
      <c r="B25" s="75" t="s">
        <v>50</v>
      </c>
      <c r="C25" s="75"/>
      <c r="D25" s="75"/>
      <c r="E25" s="79">
        <f>R21</f>
        <v>0</v>
      </c>
      <c r="F25" s="76"/>
      <c r="G25" s="75"/>
      <c r="H25" s="75"/>
      <c r="I25" s="75"/>
      <c r="J25" s="75"/>
      <c r="K25" s="75"/>
      <c r="L25" s="72"/>
      <c r="M25" s="72"/>
      <c r="N25" s="72"/>
    </row>
    <row r="26" spans="1:19" ht="21" customHeight="1" thickBot="1">
      <c r="A26" s="73"/>
      <c r="B26" s="75" t="s">
        <v>51</v>
      </c>
      <c r="C26" s="75"/>
      <c r="D26" s="75"/>
      <c r="E26" s="79">
        <f>INT(E25*10/110)</f>
        <v>0</v>
      </c>
      <c r="F26" s="76"/>
      <c r="G26" s="75"/>
      <c r="H26" s="75"/>
      <c r="I26" s="75"/>
      <c r="J26" s="75"/>
      <c r="K26" s="75"/>
      <c r="L26" s="72"/>
      <c r="M26" s="72"/>
      <c r="N26" s="72"/>
    </row>
    <row r="27" spans="1:19" ht="21" customHeight="1" thickBot="1">
      <c r="A27" s="70"/>
      <c r="B27" s="75" t="s">
        <v>52</v>
      </c>
      <c r="C27" s="78"/>
      <c r="D27" s="78"/>
      <c r="E27" s="101">
        <f>ROUNDUP(E25/110*100,0)</f>
        <v>0</v>
      </c>
      <c r="F27" s="83" t="s">
        <v>56</v>
      </c>
      <c r="G27" s="71"/>
      <c r="H27" s="71"/>
      <c r="I27" s="71"/>
      <c r="J27" s="71"/>
      <c r="K27" s="75"/>
      <c r="L27" s="72"/>
      <c r="M27" s="72"/>
      <c r="N27" s="72"/>
    </row>
    <row r="28" spans="1:19" ht="22.8" customHeight="1">
      <c r="A28" s="70"/>
      <c r="B28" s="71" t="s">
        <v>53</v>
      </c>
      <c r="C28" s="71"/>
      <c r="D28" s="71"/>
      <c r="E28" s="71"/>
      <c r="F28" s="71"/>
      <c r="G28" s="71"/>
      <c r="H28" s="71"/>
      <c r="I28" s="71"/>
      <c r="J28" s="71"/>
      <c r="K28" s="71"/>
      <c r="L28" s="72"/>
      <c r="M28" s="72"/>
      <c r="N28" s="72"/>
    </row>
    <row r="29" spans="1:19">
      <c r="L29" s="72"/>
      <c r="M29" s="72"/>
      <c r="N29" s="72"/>
    </row>
    <row r="30" spans="1:19">
      <c r="A30" s="84" t="s">
        <v>57</v>
      </c>
      <c r="B30" s="84"/>
      <c r="C30" s="84"/>
      <c r="D30" s="84"/>
      <c r="E30" s="84"/>
      <c r="F30" s="84"/>
      <c r="G30" s="84"/>
    </row>
    <row r="31" spans="1:19">
      <c r="A31" s="84" t="s">
        <v>61</v>
      </c>
      <c r="B31" s="84"/>
      <c r="C31" s="84"/>
      <c r="D31" s="84"/>
      <c r="E31" s="84"/>
      <c r="F31" s="84"/>
      <c r="G31" s="84"/>
      <c r="O31" s="82"/>
      <c r="P31" s="82"/>
      <c r="Q31" s="82"/>
      <c r="R31" s="82"/>
    </row>
    <row r="32" spans="1:19">
      <c r="A32" s="84" t="s">
        <v>58</v>
      </c>
      <c r="B32" s="84"/>
      <c r="C32" s="84"/>
      <c r="D32" s="84"/>
      <c r="E32" s="84"/>
      <c r="F32" s="84"/>
      <c r="G32" s="84"/>
      <c r="O32" s="82"/>
      <c r="P32" s="82"/>
      <c r="Q32" s="82"/>
      <c r="R32" s="82"/>
    </row>
    <row r="33" spans="1:18">
      <c r="A33" s="84" t="s">
        <v>59</v>
      </c>
      <c r="B33" s="84"/>
      <c r="C33" s="84"/>
      <c r="D33" s="84"/>
      <c r="E33" s="84"/>
      <c r="F33" s="84"/>
      <c r="G33" s="84"/>
      <c r="O33" s="82"/>
      <c r="P33" s="82"/>
      <c r="Q33" s="82"/>
      <c r="R33" s="82"/>
    </row>
    <row r="34" spans="1:18">
      <c r="A34" s="84" t="s">
        <v>60</v>
      </c>
      <c r="B34" s="84"/>
      <c r="C34" s="84"/>
      <c r="D34" s="84"/>
      <c r="E34" s="84"/>
      <c r="F34" s="84"/>
      <c r="G34" s="84"/>
      <c r="O34" s="82"/>
      <c r="P34" s="82"/>
      <c r="Q34" s="82"/>
      <c r="R34" s="82"/>
    </row>
    <row r="35" spans="1:18">
      <c r="A35" s="84" t="s">
        <v>62</v>
      </c>
      <c r="B35" s="84"/>
      <c r="C35" s="84"/>
      <c r="D35" s="84"/>
      <c r="E35" s="84"/>
      <c r="F35" s="84"/>
      <c r="G35" s="84"/>
      <c r="O35" s="82"/>
      <c r="P35" s="82"/>
      <c r="Q35" s="82"/>
      <c r="R35" s="82"/>
    </row>
    <row r="36" spans="1:18">
      <c r="A36" s="84" t="s">
        <v>63</v>
      </c>
      <c r="B36" s="84"/>
      <c r="C36" s="84"/>
      <c r="D36" s="84"/>
      <c r="E36" s="84"/>
      <c r="F36" s="84"/>
      <c r="G36" s="84"/>
    </row>
    <row r="37" spans="1:18">
      <c r="A37" s="84"/>
      <c r="B37" s="84"/>
      <c r="C37" s="84"/>
      <c r="D37" s="84"/>
      <c r="E37" s="84"/>
      <c r="F37" s="84"/>
      <c r="G37" s="84"/>
    </row>
    <row r="38" spans="1:18">
      <c r="A38" s="84"/>
      <c r="B38" s="84"/>
      <c r="C38" s="84"/>
      <c r="D38" s="84"/>
      <c r="E38" s="84"/>
      <c r="F38" s="84"/>
      <c r="G38" s="84"/>
    </row>
    <row r="48" spans="1:18" ht="57.6" customHeight="1"/>
  </sheetData>
  <mergeCells count="6">
    <mergeCell ref="A23:N23"/>
    <mergeCell ref="H5:N5"/>
    <mergeCell ref="O5:Q6"/>
    <mergeCell ref="H6:J6"/>
    <mergeCell ref="K6:M6"/>
    <mergeCell ref="A4:C4"/>
  </mergeCells>
  <phoneticPr fontId="1"/>
  <pageMargins left="0.70866141732283472" right="0.70866141732283472" top="0.74803149606299213" bottom="0.74803149606299213" header="0.31496062992125984" footer="0.31496062992125984"/>
  <pageSetup paperSize="9" scale="5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電気料金総額内訳書</vt:lpstr>
      <vt:lpstr>電気料金総額内訳書!Print_Area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今村梨香子</dc:creator>
  <cp:lastModifiedBy>今村梨香子</cp:lastModifiedBy>
  <cp:lastPrinted>2026-01-06T04:36:17Z</cp:lastPrinted>
  <dcterms:created xsi:type="dcterms:W3CDTF">2015-06-05T18:19:34Z</dcterms:created>
  <dcterms:modified xsi:type="dcterms:W3CDTF">2026-01-06T06:50:52Z</dcterms:modified>
</cp:coreProperties>
</file>