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defaultThemeVersion="124226"/>
  <mc:AlternateContent xmlns:mc="http://schemas.openxmlformats.org/markup-compatibility/2006">
    <mc:Choice Requires="x15">
      <x15ac:absPath xmlns:x15ac="http://schemas.microsoft.com/office/spreadsheetml/2010/11/ac" url="\\10.1.11.110\財政班\□新居\203 財政状況資料集（内容確認等）\平成27年度決算（H29年度作業）\06_公表（5月）\"/>
    </mc:Choice>
  </mc:AlternateContent>
  <bookViews>
    <workbookView xWindow="240" yWindow="60" windowWidth="14940" windowHeight="787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71027" concurrentManualCount="2"/>
</workbook>
</file>

<file path=xl/calcChain.xml><?xml version="1.0" encoding="utf-8"?>
<calcChain xmlns="http://schemas.openxmlformats.org/spreadsheetml/2006/main">
  <c r="BG38" i="9" l="1"/>
  <c r="BG37" i="9"/>
  <c r="BG36" i="9"/>
  <c r="BG35" i="9"/>
  <c r="BG34" i="9"/>
  <c r="AO36" i="9"/>
  <c r="AO35" i="9"/>
  <c r="AO34"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C39" i="9"/>
  <c r="CO38" i="9"/>
  <c r="AM38" i="9"/>
  <c r="C38" i="9"/>
  <c r="CO37" i="9"/>
  <c r="AM37" i="9"/>
  <c r="C37" i="9"/>
  <c r="CO36" i="9"/>
  <c r="CO35"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U39" i="9" s="1"/>
  <c r="AM34" i="9"/>
  <c r="AM35" i="9" s="1"/>
  <c r="AM36" i="9" s="1"/>
  <c r="BE34" i="9" l="1"/>
  <c r="BE35" i="9" l="1"/>
  <c r="BE36" i="9" s="1"/>
  <c r="BE37" i="9" s="1"/>
  <c r="BE38" i="9" s="1"/>
  <c r="BW34" i="9" l="1"/>
  <c r="BW35" i="9" l="1"/>
  <c r="BW36" i="9" s="1"/>
  <c r="BW37" i="9" s="1"/>
  <c r="BW38" i="9" s="1"/>
  <c r="BW39" i="9" s="1"/>
  <c r="BW40" i="9" s="1"/>
  <c r="BW41" i="9" s="1"/>
  <c r="CO34" i="9" l="1"/>
</calcChain>
</file>

<file path=xl/sharedStrings.xml><?xml version="1.0" encoding="utf-8"?>
<sst xmlns="http://schemas.openxmlformats.org/spreadsheetml/2006/main" count="974" uniqueCount="562">
  <si>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</si>
  <si>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</si>
  <si>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</si>
  <si>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</si>
  <si>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</si>
  <si>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</si>
  <si>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</si>
  <si>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</si>
  <si>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</si>
  <si>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</si>
  <si>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</si>
  <si>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</si>
  <si>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</si>
  <si>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</si>
  <si>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</si>
  <si>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</si>
  <si>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</si>
  <si>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</si>
  <si>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</si>
  <si>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</si>
  <si>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</si>
  <si>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</si>
  <si>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</si>
  <si>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</si>
  <si>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</si>
  <si>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</si>
  <si>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</si>
  <si>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</si>
  <si>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</si>
  <si>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</si>
  <si>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</si>
  <si>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</si>
  <si>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</si>
  <si>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</si>
  <si>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</si>
  <si>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</si>
  <si>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</si>
  <si>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</si>
  <si>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</si>
  <si>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</si>
  <si>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</si>
  <si>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</si>
  <si>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</si>
  <si>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</si>
  <si>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</si>
  <si>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</si>
  <si>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</si>
  <si>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</si>
  <si>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</si>
  <si>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</si>
  <si>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</si>
  <si>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</si>
  <si>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</si>
  <si>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</si>
  <si>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</si>
  <si>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</si>
  <si>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</si>
  <si>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</si>
  <si>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</si>
  <si>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</si>
  <si>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</si>
  <si>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</si>
  <si>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</si>
  <si>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</si>
  <si>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</si>
  <si>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</si>
  <si>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</si>
  <si>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</si>
  <si>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</si>
  <si>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</si>
  <si>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</si>
  <si>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</si>
  <si>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</si>
  <si>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</si>
  <si>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</si>
  <si>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</si>
  <si>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</si>
  <si>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</si>
  <si>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</si>
  <si>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</si>
  <si>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</si>
  <si>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松浦市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</si>
  <si>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</si>
  <si>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</si>
  <si>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</si>
  <si>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</si>
  <si>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</si>
  <si>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</si>
  <si>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</si>
  <si>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</si>
  <si>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</si>
  <si>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</si>
  <si>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</si>
  <si>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</si>
  <si>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</si>
  <si>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</si>
  <si>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</si>
  <si>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</si>
  <si>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</si>
  <si>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</si>
  <si>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</si>
  <si>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</si>
  <si>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</si>
  <si>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</si>
  <si>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</si>
  <si>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</si>
  <si>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</si>
  <si>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</si>
  <si>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</si>
  <si>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</si>
  <si>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</si>
  <si>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</si>
  <si>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</si>
  <si>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</si>
  <si>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</si>
  <si>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</si>
  <si>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</si>
  <si>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</si>
  <si>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</si>
  <si>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</si>
  <si>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</si>
  <si>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</si>
  <si>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</si>
  <si>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</si>
  <si>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</si>
  <si>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</si>
  <si>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</si>
  <si>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</si>
  <si>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</si>
  <si>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</si>
  <si>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</si>
  <si>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</si>
  <si>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</si>
  <si>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</si>
  <si>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</si>
  <si>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</si>
  <si>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</si>
  <si>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</si>
  <si>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</si>
  <si>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</si>
  <si>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</si>
  <si>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</si>
  <si>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</si>
  <si>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</si>
  <si>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</si>
  <si>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</si>
  <si>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</si>
  <si>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</si>
  <si>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</si>
  <si>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</si>
  <si>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</si>
  <si>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</si>
  <si>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</si>
  <si>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</si>
  <si>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</si>
  <si>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</si>
  <si>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</si>
  <si>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</si>
  <si>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</si>
  <si>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</si>
  <si>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</si>
  <si>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</si>
  <si>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</si>
  <si>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</si>
  <si>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</si>
  <si>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</si>
  <si>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</si>
  <si>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</si>
  <si>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</si>
  <si>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</si>
  <si>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</si>
  <si>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</si>
  <si>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</si>
  <si>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</si>
  <si>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</si>
  <si>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</si>
  <si>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</si>
  <si>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</si>
  <si>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</si>
  <si>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</si>
  <si>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</si>
  <si>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</si>
  <si>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</si>
  <si>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</si>
  <si>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</si>
  <si>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</si>
  <si>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</si>
  <si>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</si>
  <si>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</si>
  <si>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</si>
  <si>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長崎県松浦市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</si>
  <si>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</si>
  <si>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</si>
  <si>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</si>
  <si>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</si>
  <si>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</si>
  <si>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</si>
  <si>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</si>
  <si>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</si>
  <si>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</si>
  <si>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</si>
  <si>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</si>
  <si>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</si>
  <si>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</si>
  <si>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</si>
  <si>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</si>
  <si>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</si>
  <si>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</si>
  <si>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</si>
  <si>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</si>
  <si>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</si>
  <si>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</si>
  <si>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</si>
  <si>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</si>
  <si>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</si>
  <si>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</si>
  <si>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</si>
  <si>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</si>
  <si>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</si>
  <si>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</si>
  <si>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</si>
  <si>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</si>
  <si>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</si>
  <si>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</si>
  <si>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</si>
  <si>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</si>
  <si>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</si>
  <si>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</si>
  <si>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</si>
  <si>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</si>
  <si>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</si>
  <si>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</si>
  <si>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</si>
  <si>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</si>
  <si>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</si>
  <si>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</si>
  <si>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</si>
  <si>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</si>
  <si>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</si>
  <si>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</si>
  <si>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</si>
  <si>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</si>
  <si>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</si>
  <si>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</si>
  <si>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</si>
  <si>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</si>
  <si>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</si>
  <si>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</si>
  <si>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</si>
  <si>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</si>
  <si>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</si>
  <si>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</si>
  <si>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</si>
  <si>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</si>
  <si>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</si>
  <si>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</si>
  <si>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</si>
  <si>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</si>
  <si>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</si>
  <si>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</si>
  <si>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</si>
  <si>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</si>
  <si>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</si>
  <si>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</si>
  <si>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</si>
  <si>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</si>
  <si>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</si>
  <si>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</si>
  <si>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</si>
  <si>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</si>
  <si>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</si>
  <si>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</si>
  <si>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</si>
  <si>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</si>
  <si>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</si>
  <si>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</si>
  <si>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</si>
  <si>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</si>
  <si>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</si>
  <si>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</si>
  <si>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</si>
  <si>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</si>
  <si>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</si>
  <si>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</si>
  <si>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</si>
  <si>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</si>
  <si>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</si>
  <si>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</si>
  <si>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</si>
  <si>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</si>
  <si>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</si>
  <si>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</si>
  <si>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</si>
  <si>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</si>
  <si>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</si>
  <si>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</si>
  <si>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</si>
  <si>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</si>
  <si>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</si>
  <si>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</si>
  <si>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</si>
  <si>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</si>
  <si>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</si>
  <si>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</si>
  <si>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</si>
  <si>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</si>
  <si>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</si>
  <si>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</si>
  <si>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</si>
  <si>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</si>
  <si>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</si>
  <si>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</si>
  <si>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宅地造成</t>
    <phoneticPr fontId="5"/>
  </si>
  <si>
    <t>被保険者数(人)</t>
  </si>
  <si>
    <t>　繰出金</t>
    <phoneticPr fontId="5"/>
  </si>
  <si>
    <t>その他</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</si>
  <si>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</si>
  <si>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</si>
  <si>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</si>
  <si>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</si>
  <si>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</si>
  <si>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</si>
  <si>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</si>
  <si>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</si>
  <si>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</si>
  <si>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</si>
  <si>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</si>
  <si>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</si>
  <si>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</si>
  <si>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</si>
  <si>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</si>
  <si>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</si>
  <si>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</si>
  <si>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</si>
  <si>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</si>
  <si>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</si>
  <si>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</si>
  <si>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長崎県松浦市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</si>
  <si>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</si>
  <si>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</si>
  <si>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</si>
  <si>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</si>
  <si>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</si>
  <si>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</si>
  <si>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</si>
  <si>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</si>
  <si>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</si>
  <si>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</si>
  <si>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</si>
  <si>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</si>
  <si>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</si>
  <si>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</si>
  <si>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</si>
  <si>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</si>
  <si>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</si>
  <si>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</si>
  <si>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</si>
  <si>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</si>
  <si>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青島診療所事業特別会計</t>
    <phoneticPr fontId="5"/>
  </si>
  <si>
    <t>鉱害復旧灌漑用水施設維持管理事業特別会計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</si>
  <si>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</si>
  <si>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</si>
  <si>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</si>
  <si>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</si>
  <si>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</si>
  <si>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</si>
  <si>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</si>
  <si>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</si>
  <si>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</si>
  <si>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</si>
  <si>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</si>
  <si>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</si>
  <si>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</si>
  <si>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</si>
  <si>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</si>
  <si>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</si>
  <si>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介護保険特別会計（サービス事業勘定）</t>
    <phoneticPr fontId="5"/>
  </si>
  <si>
    <t>福島診療所事業特別会計</t>
    <phoneticPr fontId="5"/>
  </si>
  <si>
    <t>鷹島診療所事業特別会計</t>
    <phoneticPr fontId="5"/>
  </si>
  <si>
    <t>水道事業会計</t>
    <phoneticPr fontId="5"/>
  </si>
  <si>
    <t>法適用企業</t>
    <phoneticPr fontId="5"/>
  </si>
  <si>
    <t>工業用水道事業会計</t>
    <phoneticPr fontId="5"/>
  </si>
  <si>
    <t>下水道事業会計</t>
    <phoneticPr fontId="5"/>
  </si>
  <si>
    <t>簡易水道事業特別会計</t>
    <phoneticPr fontId="5"/>
  </si>
  <si>
    <t>法非適用企業</t>
    <phoneticPr fontId="5"/>
  </si>
  <si>
    <t>松浦魚市場特別会計</t>
    <phoneticPr fontId="5"/>
  </si>
  <si>
    <t>下水道事業特別会計</t>
    <phoneticPr fontId="5"/>
  </si>
  <si>
    <t>臨海土地造成事業特別会計</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</si>
  <si>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</si>
  <si>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</si>
  <si>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</si>
  <si>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</si>
  <si>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</si>
  <si>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</si>
  <si>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</si>
  <si>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</si>
  <si>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</si>
  <si>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</si>
  <si>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</si>
  <si>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</si>
  <si>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</si>
  <si>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</si>
  <si>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</si>
  <si>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</si>
  <si>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</si>
  <si>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</si>
  <si>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</si>
  <si>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</si>
  <si>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</si>
  <si>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</si>
  <si>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</si>
  <si>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</si>
  <si>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</si>
  <si>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</si>
  <si>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</si>
  <si>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</si>
  <si>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</si>
  <si>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</si>
  <si>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</si>
  <si>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</si>
  <si>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</si>
  <si>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</si>
  <si>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</si>
  <si>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</si>
  <si>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</si>
  <si>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</si>
  <si>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</si>
  <si>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</si>
  <si>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</si>
  <si>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</si>
  <si>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</si>
  <si>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</si>
  <si>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</si>
  <si>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</si>
  <si>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</si>
  <si>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</si>
  <si>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</si>
  <si>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</si>
  <si>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</si>
  <si>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</si>
  <si>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</si>
  <si>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</si>
  <si>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</si>
  <si>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</si>
  <si>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</si>
  <si>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</si>
  <si>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</si>
  <si>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</si>
  <si>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</si>
  <si>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</si>
  <si>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</si>
  <si>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</si>
  <si>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</si>
  <si>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</si>
  <si>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</si>
  <si>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</si>
  <si>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</si>
  <si>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</si>
  <si>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</si>
  <si>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</si>
  <si>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</si>
  <si>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</si>
  <si>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</si>
  <si>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</si>
  <si>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</si>
  <si>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</si>
  <si>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</si>
  <si>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</si>
  <si>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</si>
  <si>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</si>
  <si>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</si>
  <si>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</si>
  <si>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</si>
  <si>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</si>
  <si>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</si>
  <si>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</si>
  <si>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</si>
  <si>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</si>
  <si>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</si>
  <si>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</si>
  <si>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</si>
  <si>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</si>
  <si>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</si>
  <si>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</si>
  <si>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</si>
  <si>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</si>
  <si>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</si>
  <si>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</si>
  <si>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</si>
  <si>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</si>
  <si>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</si>
  <si>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</si>
  <si>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</si>
  <si>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</si>
  <si>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</si>
  <si>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</si>
  <si>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</si>
  <si>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</si>
  <si>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</si>
  <si>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</si>
  <si>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</si>
  <si>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</si>
  <si>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</si>
  <si>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</si>
  <si>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</si>
  <si>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</si>
  <si>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</si>
  <si>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</si>
  <si>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</si>
  <si>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</si>
  <si>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</si>
  <si>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</si>
  <si>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</si>
  <si>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</si>
  <si>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</si>
  <si>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</si>
  <si>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</si>
  <si>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</si>
  <si>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</si>
  <si>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</si>
  <si>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</si>
  <si>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</si>
  <si>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</si>
  <si>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</si>
  <si>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</si>
  <si>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</si>
  <si>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</si>
  <si>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0.84</t>
  </si>
  <si>
    <t>▲ 4.26</t>
  </si>
  <si>
    <t>一般会計</t>
  </si>
  <si>
    <t>工業用水道事業会計</t>
  </si>
  <si>
    <t>水道事業会計</t>
  </si>
  <si>
    <t>国民健康保険特別会計</t>
  </si>
  <si>
    <t>介護保険特別会計（保険事業勘定）</t>
  </si>
  <si>
    <t>下水道事業会計</t>
  </si>
  <si>
    <t>福島診療所事業特別会計</t>
  </si>
  <si>
    <t>介護保険特別会計（サービス事業勘定）</t>
  </si>
  <si>
    <t>その他会計（赤字）</t>
  </si>
  <si>
    <t>その他会計（黒字）</t>
  </si>
  <si>
    <t>北松北部環境組合</t>
  </si>
  <si>
    <t>長崎県市町村総合事務組合（一般会計）</t>
  </si>
  <si>
    <t>長崎県市町村総合事務組合（市町村会館管理事業特別会計）</t>
  </si>
  <si>
    <t>長崎県市町村総合事務組合（市町村会館馬町別館管理事業特別会計）</t>
    <rPh sb="13" eb="14">
      <t>シ</t>
    </rPh>
    <rPh sb="14" eb="15">
      <t>チョウ</t>
    </rPh>
    <rPh sb="15" eb="16">
      <t>ソン</t>
    </rPh>
    <rPh sb="16" eb="18">
      <t>カイカン</t>
    </rPh>
    <rPh sb="18" eb="20">
      <t>ウママチ</t>
    </rPh>
    <rPh sb="20" eb="22">
      <t>ベッカン</t>
    </rPh>
    <rPh sb="22" eb="24">
      <t>カンリ</t>
    </rPh>
    <rPh sb="24" eb="26">
      <t>ジギョウ</t>
    </rPh>
    <phoneticPr fontId="24"/>
  </si>
  <si>
    <t>長崎県市町村総合事務組合（公平委員会特別会計）</t>
  </si>
  <si>
    <t>長崎県市町村総合事務組合（交通災害共済事業特別会計）</t>
  </si>
  <si>
    <t>長崎県後期高齢者医療広域連合（普通会計）</t>
  </si>
  <si>
    <t>長崎県後期高齢者医療広域連合（事業会計）</t>
  </si>
  <si>
    <t>○</t>
    <phoneticPr fontId="2"/>
  </si>
  <si>
    <t>長崎県林業公社</t>
    <rPh sb="0" eb="3">
      <t>ナガサキケン</t>
    </rPh>
    <rPh sb="3" eb="5">
      <t>リンギョウ</t>
    </rPh>
    <rPh sb="5" eb="7">
      <t>コウシャ</t>
    </rPh>
    <phoneticPr fontId="24"/>
  </si>
  <si>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</si>
  <si>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</si>
  <si>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</si>
  <si>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</si>
  <si>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</si>
  <si>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</si>
  <si>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</si>
  <si>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</si>
  <si>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</si>
  <si>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</si>
  <si>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ここに入力
　将来負担比率は、職員数の削減に伴う退職手当負担見込額の減や一部事務組合の地方債現在高の減少により改善傾向にある。一方、実質公債費比率については、小中学校の耐震化や消防署の建て替えなど、近年の大型事業の実施によりゆるやかに増加していく見込みである。
　よって、今後控えている事業の厳選化・重点化を図りつつ率の動向を注視しながら財政健全化に努める。</t>
    <rPh sb="7" eb="9">
      <t>ショウライ</t>
    </rPh>
    <rPh sb="9" eb="11">
      <t>フタン</t>
    </rPh>
    <rPh sb="11" eb="13">
      <t>ヒリツ</t>
    </rPh>
    <rPh sb="15" eb="17">
      <t>ショクイン</t>
    </rPh>
    <rPh sb="17" eb="18">
      <t>スウ</t>
    </rPh>
    <rPh sb="19" eb="21">
      <t>サクゲン</t>
    </rPh>
    <rPh sb="22" eb="23">
      <t>トモナ</t>
    </rPh>
    <rPh sb="24" eb="26">
      <t>タイショク</t>
    </rPh>
    <rPh sb="26" eb="28">
      <t>テアテ</t>
    </rPh>
    <rPh sb="28" eb="30">
      <t>フタン</t>
    </rPh>
    <rPh sb="30" eb="32">
      <t>ミコミ</t>
    </rPh>
    <rPh sb="32" eb="33">
      <t>ガク</t>
    </rPh>
    <rPh sb="34" eb="35">
      <t>ゲン</t>
    </rPh>
    <rPh sb="36" eb="38">
      <t>イチブ</t>
    </rPh>
    <rPh sb="38" eb="40">
      <t>ジム</t>
    </rPh>
    <rPh sb="40" eb="42">
      <t>クミアイ</t>
    </rPh>
    <rPh sb="43" eb="46">
      <t>チホウサイ</t>
    </rPh>
    <rPh sb="46" eb="48">
      <t>ゲンザイ</t>
    </rPh>
    <rPh sb="48" eb="49">
      <t>ダカ</t>
    </rPh>
    <rPh sb="50" eb="52">
      <t>ゲンショウ</t>
    </rPh>
    <rPh sb="55" eb="57">
      <t>カイゼン</t>
    </rPh>
    <rPh sb="57" eb="59">
      <t>ケイコウ</t>
    </rPh>
    <rPh sb="63" eb="65">
      <t>イッポウ</t>
    </rPh>
    <rPh sb="66" eb="68">
      <t>ジッシツ</t>
    </rPh>
    <rPh sb="68" eb="70">
      <t>コウサイ</t>
    </rPh>
    <rPh sb="70" eb="71">
      <t>ヒ</t>
    </rPh>
    <rPh sb="71" eb="73">
      <t>ヒリツ</t>
    </rPh>
    <rPh sb="79" eb="83">
      <t>ショウチュウガッコウ</t>
    </rPh>
    <rPh sb="84" eb="87">
      <t>タイシンカ</t>
    </rPh>
    <rPh sb="88" eb="91">
      <t>ショウボウショ</t>
    </rPh>
    <rPh sb="92" eb="93">
      <t>タ</t>
    </rPh>
    <rPh sb="94" eb="95">
      <t>カ</t>
    </rPh>
    <rPh sb="99" eb="101">
      <t>キンネン</t>
    </rPh>
    <rPh sb="102" eb="104">
      <t>オオガタ</t>
    </rPh>
    <rPh sb="104" eb="106">
      <t>ジギョウ</t>
    </rPh>
    <rPh sb="107" eb="109">
      <t>ジッシ</t>
    </rPh>
    <rPh sb="117" eb="119">
      <t>ゾウカ</t>
    </rPh>
    <rPh sb="123" eb="125">
      <t>ミコ</t>
    </rPh>
    <rPh sb="136" eb="138">
      <t>コンゴ</t>
    </rPh>
    <rPh sb="138" eb="139">
      <t>ヒカ</t>
    </rPh>
    <rPh sb="143" eb="145">
      <t>ジギョウ</t>
    </rPh>
    <rPh sb="146" eb="148">
      <t>ゲンセン</t>
    </rPh>
    <rPh sb="148" eb="149">
      <t>カ</t>
    </rPh>
    <rPh sb="150" eb="153">
      <t>ジュウテンカ</t>
    </rPh>
    <rPh sb="154" eb="155">
      <t>ハカ</t>
    </rPh>
    <rPh sb="158" eb="159">
      <t>リツ</t>
    </rPh>
    <rPh sb="160" eb="162">
      <t>ドウコウ</t>
    </rPh>
    <rPh sb="163" eb="165">
      <t>チュウシ</t>
    </rPh>
    <rPh sb="169" eb="171">
      <t>ザイセイ</t>
    </rPh>
    <rPh sb="171" eb="174">
      <t>ケンゼンカ</t>
    </rPh>
    <rPh sb="175" eb="176">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</si>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</sst>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extLst>
            <c:ext xmlns:c16="http://schemas.microsoft.com/office/drawing/2014/chart" uri="{C3380CC4-5D6E-409C-BE32-E72D297353CC}">
              <c16:uniqueId val="{00000000-D8E5-43B2-BF74-A9D65B8896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82775</c:v>
                </c:pt>
                <c:pt idx="1">
                  <c:v>59573</c:v>
                </c:pt>
                <c:pt idx="2">
                  <c:v>85983</c:v>
                </c:pt>
                <c:pt idx="3">
                  <c:v>101693</c:v>
                </c:pt>
                <c:pt idx="4">
                  <c:v>158368</c:v>
                </c:pt>
              </c:numCache>
            </c:numRef>
          </c:val>
          <c:smooth val="0"/>
          <c:extLst>
            <c:ext xmlns:c16="http://schemas.microsoft.com/office/drawing/2014/chart" uri="{C3380CC4-5D6E-409C-BE32-E72D297353CC}">
              <c16:uniqueId val="{00000001-D8E5-43B2-BF74-A9D65B88962A}"/>
            </c:ext>
          </c:extLst>
        </c:ser>
        <c:dLbls>
          <c:showLegendKey val="0"/>
          <c:showVal val="0"/>
          <c:showCatName val="0"/>
          <c:showSerName val="0"/>
          <c:showPercent val="0"/>
          <c:showBubbleSize val="0"/>
        </c:dLbls>
        <c:marker val="1"/>
        <c:smooth val="0"/>
        <c:axId val="226702280"/>
        <c:axId val="226702672"/>
      </c:lineChart>
      <c:catAx>
        <c:axId val="2267022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6702672"/>
        <c:crosses val="autoZero"/>
        <c:auto val="1"/>
        <c:lblAlgn val="ctr"/>
        <c:lblOffset val="100"/>
        <c:tickLblSkip val="1"/>
        <c:tickMarkSkip val="1"/>
        <c:noMultiLvlLbl val="0"/>
      </c:catAx>
      <c:valAx>
        <c:axId val="22670267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6702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4.6900000000000004</c:v>
                </c:pt>
                <c:pt idx="1">
                  <c:v>4.5</c:v>
                </c:pt>
                <c:pt idx="2">
                  <c:v>4.6500000000000004</c:v>
                </c:pt>
                <c:pt idx="3">
                  <c:v>2.2999999999999998</c:v>
                </c:pt>
                <c:pt idx="4">
                  <c:v>5.41</c:v>
                </c:pt>
              </c:numCache>
            </c:numRef>
          </c:val>
          <c:extLst>
            <c:ext xmlns:c16="http://schemas.microsoft.com/office/drawing/2014/chart" uri="{C3380CC4-5D6E-409C-BE32-E72D297353CC}">
              <c16:uniqueId val="{00000000-0560-4788-A0A0-6BCB9A4FB6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19.8</c:v>
                </c:pt>
                <c:pt idx="1">
                  <c:v>19.57</c:v>
                </c:pt>
                <c:pt idx="2">
                  <c:v>19.88</c:v>
                </c:pt>
                <c:pt idx="3">
                  <c:v>18.2</c:v>
                </c:pt>
                <c:pt idx="4">
                  <c:v>15.87</c:v>
                </c:pt>
              </c:numCache>
            </c:numRef>
          </c:val>
          <c:extLst>
            <c:ext xmlns:c16="http://schemas.microsoft.com/office/drawing/2014/chart" uri="{C3380CC4-5D6E-409C-BE32-E72D297353CC}">
              <c16:uniqueId val="{00000001-0560-4788-A0A0-6BCB9A4FB6AF}"/>
            </c:ext>
          </c:extLst>
        </c:ser>
        <c:dLbls>
          <c:showLegendKey val="0"/>
          <c:showVal val="0"/>
          <c:showCatName val="0"/>
          <c:showSerName val="0"/>
          <c:showPercent val="0"/>
          <c:showBubbleSize val="0"/>
        </c:dLbls>
        <c:gapWidth val="250"/>
        <c:overlap val="100"/>
        <c:axId val="234913008"/>
        <c:axId val="234913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5.8</c:v>
                </c:pt>
                <c:pt idx="1">
                  <c:v>-0.84</c:v>
                </c:pt>
                <c:pt idx="2">
                  <c:v>0.13</c:v>
                </c:pt>
                <c:pt idx="3">
                  <c:v>-4.26</c:v>
                </c:pt>
                <c:pt idx="4">
                  <c:v>0.83</c:v>
                </c:pt>
              </c:numCache>
            </c:numRef>
          </c:val>
          <c:smooth val="0"/>
          <c:extLst>
            <c:ext xmlns:c16="http://schemas.microsoft.com/office/drawing/2014/chart" uri="{C3380CC4-5D6E-409C-BE32-E72D297353CC}">
              <c16:uniqueId val="{00000002-0560-4788-A0A0-6BCB9A4FB6AF}"/>
            </c:ext>
          </c:extLst>
        </c:ser>
        <c:dLbls>
          <c:showLegendKey val="0"/>
          <c:showVal val="0"/>
          <c:showCatName val="0"/>
          <c:showSerName val="0"/>
          <c:showPercent val="0"/>
          <c:showBubbleSize val="0"/>
        </c:dLbls>
        <c:marker val="1"/>
        <c:smooth val="0"/>
        <c:axId val="234913008"/>
        <c:axId val="234913400"/>
      </c:lineChart>
      <c:catAx>
        <c:axId val="234913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4913400"/>
        <c:crosses val="autoZero"/>
        <c:auto val="1"/>
        <c:lblAlgn val="ctr"/>
        <c:lblOffset val="100"/>
        <c:tickLblSkip val="1"/>
        <c:tickMarkSkip val="1"/>
        <c:noMultiLvlLbl val="0"/>
      </c:catAx>
      <c:valAx>
        <c:axId val="234913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913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2.33</c:v>
                </c:pt>
                <c:pt idx="2">
                  <c:v>#N/A</c:v>
                </c:pt>
                <c:pt idx="3">
                  <c:v>1.66</c:v>
                </c:pt>
                <c:pt idx="4">
                  <c:v>#N/A</c:v>
                </c:pt>
                <c:pt idx="5">
                  <c:v>1.67</c:v>
                </c:pt>
                <c:pt idx="6">
                  <c:v>#N/A</c:v>
                </c:pt>
                <c:pt idx="7">
                  <c:v>1.75</c:v>
                </c:pt>
                <c:pt idx="8">
                  <c:v>#N/A</c:v>
                </c:pt>
                <c:pt idx="9">
                  <c:v>0.14000000000000001</c:v>
                </c:pt>
              </c:numCache>
            </c:numRef>
          </c:val>
          <c:extLst>
            <c:ext xmlns:c16="http://schemas.microsoft.com/office/drawing/2014/chart" uri="{C3380CC4-5D6E-409C-BE32-E72D297353CC}">
              <c16:uniqueId val="{00000000-0759-4DEC-AEE5-CD7A7F7737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59-4DEC-AEE5-CD7A7F7737CB}"/>
            </c:ext>
          </c:extLst>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0.05</c:v>
                </c:pt>
                <c:pt idx="2">
                  <c:v>#N/A</c:v>
                </c:pt>
                <c:pt idx="3">
                  <c:v>0.06</c:v>
                </c:pt>
                <c:pt idx="4">
                  <c:v>#N/A</c:v>
                </c:pt>
                <c:pt idx="5">
                  <c:v>0.06</c:v>
                </c:pt>
                <c:pt idx="6">
                  <c:v>#N/A</c:v>
                </c:pt>
                <c:pt idx="7">
                  <c:v>0.05</c:v>
                </c:pt>
                <c:pt idx="8">
                  <c:v>#N/A</c:v>
                </c:pt>
                <c:pt idx="9">
                  <c:v>0.04</c:v>
                </c:pt>
              </c:numCache>
            </c:numRef>
          </c:val>
          <c:extLst>
            <c:ext xmlns:c16="http://schemas.microsoft.com/office/drawing/2014/chart" uri="{C3380CC4-5D6E-409C-BE32-E72D297353CC}">
              <c16:uniqueId val="{00000002-0759-4DEC-AEE5-CD7A7F7737CB}"/>
            </c:ext>
          </c:extLst>
        </c:ser>
        <c:ser>
          <c:idx val="3"/>
          <c:order val="3"/>
          <c:tx>
            <c:strRef>
              <c:f>データシート!$A$30</c:f>
              <c:strCache>
                <c:ptCount val="1"/>
                <c:pt idx="0">
                  <c:v>福島診療所事業特別会計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0.04</c:v>
                </c:pt>
                <c:pt idx="2">
                  <c:v>#N/A</c:v>
                </c:pt>
                <c:pt idx="3">
                  <c:v>0.05</c:v>
                </c:pt>
                <c:pt idx="4">
                  <c:v>#N/A</c:v>
                </c:pt>
                <c:pt idx="5">
                  <c:v>0.04</c:v>
                </c:pt>
                <c:pt idx="6">
                  <c:v>#N/A</c:v>
                </c:pt>
                <c:pt idx="7">
                  <c:v>0.32</c:v>
                </c:pt>
                <c:pt idx="8">
                  <c:v>#N/A</c:v>
                </c:pt>
                <c:pt idx="9">
                  <c:v>7.0000000000000007E-2</c:v>
                </c:pt>
              </c:numCache>
            </c:numRef>
          </c:val>
          <c:extLst>
            <c:ext xmlns:c16="http://schemas.microsoft.com/office/drawing/2014/chart" uri="{C3380CC4-5D6E-409C-BE32-E72D297353CC}">
              <c16:uniqueId val="{00000003-0759-4DEC-AEE5-CD7A7F7737CB}"/>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0.23</c:v>
                </c:pt>
                <c:pt idx="2">
                  <c:v>#N/A</c:v>
                </c:pt>
                <c:pt idx="3">
                  <c:v>0.26</c:v>
                </c:pt>
                <c:pt idx="4">
                  <c:v>#N/A</c:v>
                </c:pt>
                <c:pt idx="5">
                  <c:v>0.32</c:v>
                </c:pt>
                <c:pt idx="6">
                  <c:v>#N/A</c:v>
                </c:pt>
                <c:pt idx="7">
                  <c:v>0.33</c:v>
                </c:pt>
                <c:pt idx="8">
                  <c:v>#N/A</c:v>
                </c:pt>
                <c:pt idx="9">
                  <c:v>0.4</c:v>
                </c:pt>
              </c:numCache>
            </c:numRef>
          </c:val>
          <c:extLst>
            <c:ext xmlns:c16="http://schemas.microsoft.com/office/drawing/2014/chart" uri="{C3380CC4-5D6E-409C-BE32-E72D297353CC}">
              <c16:uniqueId val="{00000004-0759-4DEC-AEE5-CD7A7F7737CB}"/>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0.12</c:v>
                </c:pt>
                <c:pt idx="2">
                  <c:v>#N/A</c:v>
                </c:pt>
                <c:pt idx="3">
                  <c:v>1.21</c:v>
                </c:pt>
                <c:pt idx="4">
                  <c:v>#N/A</c:v>
                </c:pt>
                <c:pt idx="5">
                  <c:v>0.9</c:v>
                </c:pt>
                <c:pt idx="6">
                  <c:v>#N/A</c:v>
                </c:pt>
                <c:pt idx="7">
                  <c:v>1.05</c:v>
                </c:pt>
                <c:pt idx="8">
                  <c:v>#N/A</c:v>
                </c:pt>
                <c:pt idx="9">
                  <c:v>0.44</c:v>
                </c:pt>
              </c:numCache>
            </c:numRef>
          </c:val>
          <c:extLst>
            <c:ext xmlns:c16="http://schemas.microsoft.com/office/drawing/2014/chart" uri="{C3380CC4-5D6E-409C-BE32-E72D297353CC}">
              <c16:uniqueId val="{00000005-0759-4DEC-AEE5-CD7A7F7737C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3.68</c:v>
                </c:pt>
                <c:pt idx="2">
                  <c:v>#N/A</c:v>
                </c:pt>
                <c:pt idx="3">
                  <c:v>2.19</c:v>
                </c:pt>
                <c:pt idx="4">
                  <c:v>#N/A</c:v>
                </c:pt>
                <c:pt idx="5">
                  <c:v>1.79</c:v>
                </c:pt>
                <c:pt idx="6">
                  <c:v>#N/A</c:v>
                </c:pt>
                <c:pt idx="7">
                  <c:v>2.79</c:v>
                </c:pt>
                <c:pt idx="8">
                  <c:v>#N/A</c:v>
                </c:pt>
                <c:pt idx="9">
                  <c:v>1.18</c:v>
                </c:pt>
              </c:numCache>
            </c:numRef>
          </c:val>
          <c:extLst>
            <c:ext xmlns:c16="http://schemas.microsoft.com/office/drawing/2014/chart" uri="{C3380CC4-5D6E-409C-BE32-E72D297353CC}">
              <c16:uniqueId val="{00000006-0759-4DEC-AEE5-CD7A7F7737C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3.87</c:v>
                </c:pt>
                <c:pt idx="2">
                  <c:v>#N/A</c:v>
                </c:pt>
                <c:pt idx="3">
                  <c:v>3.77</c:v>
                </c:pt>
                <c:pt idx="4">
                  <c:v>#N/A</c:v>
                </c:pt>
                <c:pt idx="5">
                  <c:v>4.1100000000000003</c:v>
                </c:pt>
                <c:pt idx="6">
                  <c:v>#N/A</c:v>
                </c:pt>
                <c:pt idx="7">
                  <c:v>3.41</c:v>
                </c:pt>
                <c:pt idx="8">
                  <c:v>#N/A</c:v>
                </c:pt>
                <c:pt idx="9">
                  <c:v>3.81</c:v>
                </c:pt>
              </c:numCache>
            </c:numRef>
          </c:val>
          <c:extLst>
            <c:ext xmlns:c16="http://schemas.microsoft.com/office/drawing/2014/chart" uri="{C3380CC4-5D6E-409C-BE32-E72D297353CC}">
              <c16:uniqueId val="{00000007-0759-4DEC-AEE5-CD7A7F7737CB}"/>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3.19</c:v>
                </c:pt>
                <c:pt idx="2">
                  <c:v>#N/A</c:v>
                </c:pt>
                <c:pt idx="3">
                  <c:v>3.51</c:v>
                </c:pt>
                <c:pt idx="4">
                  <c:v>#N/A</c:v>
                </c:pt>
                <c:pt idx="5">
                  <c:v>3.59</c:v>
                </c:pt>
                <c:pt idx="6">
                  <c:v>#N/A</c:v>
                </c:pt>
                <c:pt idx="7">
                  <c:v>3.91</c:v>
                </c:pt>
                <c:pt idx="8">
                  <c:v>#N/A</c:v>
                </c:pt>
                <c:pt idx="9">
                  <c:v>4.32</c:v>
                </c:pt>
              </c:numCache>
            </c:numRef>
          </c:val>
          <c:extLst>
            <c:ext xmlns:c16="http://schemas.microsoft.com/office/drawing/2014/chart" uri="{C3380CC4-5D6E-409C-BE32-E72D297353CC}">
              <c16:uniqueId val="{00000008-0759-4DEC-AEE5-CD7A7F7737C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4.67</c:v>
                </c:pt>
                <c:pt idx="2">
                  <c:v>#N/A</c:v>
                </c:pt>
                <c:pt idx="3">
                  <c:v>4.47</c:v>
                </c:pt>
                <c:pt idx="4">
                  <c:v>#N/A</c:v>
                </c:pt>
                <c:pt idx="5">
                  <c:v>4.63</c:v>
                </c:pt>
                <c:pt idx="6">
                  <c:v>#N/A</c:v>
                </c:pt>
                <c:pt idx="7">
                  <c:v>2.2799999999999998</c:v>
                </c:pt>
                <c:pt idx="8">
                  <c:v>#N/A</c:v>
                </c:pt>
                <c:pt idx="9">
                  <c:v>5.37</c:v>
                </c:pt>
              </c:numCache>
            </c:numRef>
          </c:val>
          <c:extLst>
            <c:ext xmlns:c16="http://schemas.microsoft.com/office/drawing/2014/chart" uri="{C3380CC4-5D6E-409C-BE32-E72D297353CC}">
              <c16:uniqueId val="{00000009-0759-4DEC-AEE5-CD7A7F7737CB}"/>
            </c:ext>
          </c:extLst>
        </c:ser>
        <c:dLbls>
          <c:showLegendKey val="0"/>
          <c:showVal val="0"/>
          <c:showCatName val="0"/>
          <c:showSerName val="0"/>
          <c:showPercent val="0"/>
          <c:showBubbleSize val="0"/>
        </c:dLbls>
        <c:gapWidth val="150"/>
        <c:overlap val="100"/>
        <c:axId val="234916144"/>
        <c:axId val="234916536"/>
      </c:barChart>
      <c:catAx>
        <c:axId val="234916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4916536"/>
        <c:crosses val="autoZero"/>
        <c:auto val="1"/>
        <c:lblAlgn val="ctr"/>
        <c:lblOffset val="100"/>
        <c:tickLblSkip val="1"/>
        <c:tickMarkSkip val="1"/>
        <c:noMultiLvlLbl val="0"/>
      </c:catAx>
      <c:valAx>
        <c:axId val="234916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916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2076</c:v>
                </c:pt>
                <c:pt idx="5">
                  <c:v>2100</c:v>
                </c:pt>
                <c:pt idx="8">
                  <c:v>2069</c:v>
                </c:pt>
                <c:pt idx="11">
                  <c:v>2077</c:v>
                </c:pt>
                <c:pt idx="14">
                  <c:v>2050</c:v>
                </c:pt>
              </c:numCache>
            </c:numRef>
          </c:val>
          <c:extLst>
            <c:ext xmlns:c16="http://schemas.microsoft.com/office/drawing/2014/chart" uri="{C3380CC4-5D6E-409C-BE32-E72D297353CC}">
              <c16:uniqueId val="{00000000-A07B-4786-A6FD-9FB70FC95C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7B-4786-A6FD-9FB70FC95C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170</c:v>
                </c:pt>
                <c:pt idx="3">
                  <c:v>137</c:v>
                </c:pt>
                <c:pt idx="6">
                  <c:v>131</c:v>
                </c:pt>
                <c:pt idx="9">
                  <c:v>119</c:v>
                </c:pt>
                <c:pt idx="12">
                  <c:v>103</c:v>
                </c:pt>
              </c:numCache>
            </c:numRef>
          </c:val>
          <c:extLst>
            <c:ext xmlns:c16="http://schemas.microsoft.com/office/drawing/2014/chart" uri="{C3380CC4-5D6E-409C-BE32-E72D297353CC}">
              <c16:uniqueId val="{00000002-A07B-4786-A6FD-9FB70FC95C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265</c:v>
                </c:pt>
                <c:pt idx="3">
                  <c:v>265</c:v>
                </c:pt>
                <c:pt idx="6">
                  <c:v>265</c:v>
                </c:pt>
                <c:pt idx="9">
                  <c:v>265</c:v>
                </c:pt>
                <c:pt idx="12">
                  <c:v>265</c:v>
                </c:pt>
              </c:numCache>
            </c:numRef>
          </c:val>
          <c:extLst>
            <c:ext xmlns:c16="http://schemas.microsoft.com/office/drawing/2014/chart" uri="{C3380CC4-5D6E-409C-BE32-E72D297353CC}">
              <c16:uniqueId val="{00000003-A07B-4786-A6FD-9FB70FC95C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418</c:v>
                </c:pt>
                <c:pt idx="3">
                  <c:v>390</c:v>
                </c:pt>
                <c:pt idx="6">
                  <c:v>419</c:v>
                </c:pt>
                <c:pt idx="9">
                  <c:v>494</c:v>
                </c:pt>
                <c:pt idx="12">
                  <c:v>495</c:v>
                </c:pt>
              </c:numCache>
            </c:numRef>
          </c:val>
          <c:extLst>
            <c:ext xmlns:c16="http://schemas.microsoft.com/office/drawing/2014/chart" uri="{C3380CC4-5D6E-409C-BE32-E72D297353CC}">
              <c16:uniqueId val="{00000004-A07B-4786-A6FD-9FB70FC95C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7B-4786-A6FD-9FB70FC95C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7B-4786-A6FD-9FB70FC95C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2084</c:v>
                </c:pt>
                <c:pt idx="3">
                  <c:v>2195</c:v>
                </c:pt>
                <c:pt idx="6">
                  <c:v>2169</c:v>
                </c:pt>
                <c:pt idx="9">
                  <c:v>2158</c:v>
                </c:pt>
                <c:pt idx="12">
                  <c:v>2169</c:v>
                </c:pt>
              </c:numCache>
            </c:numRef>
          </c:val>
          <c:extLst>
            <c:ext xmlns:c16="http://schemas.microsoft.com/office/drawing/2014/chart" uri="{C3380CC4-5D6E-409C-BE32-E72D297353CC}">
              <c16:uniqueId val="{00000007-A07B-4786-A6FD-9FB70FC95CD1}"/>
            </c:ext>
          </c:extLst>
        </c:ser>
        <c:dLbls>
          <c:showLegendKey val="0"/>
          <c:showVal val="0"/>
          <c:showCatName val="0"/>
          <c:showSerName val="0"/>
          <c:showPercent val="0"/>
          <c:showBubbleSize val="0"/>
        </c:dLbls>
        <c:gapWidth val="100"/>
        <c:overlap val="100"/>
        <c:axId val="283224344"/>
        <c:axId val="283224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861</c:v>
                </c:pt>
                <c:pt idx="2">
                  <c:v>#N/A</c:v>
                </c:pt>
                <c:pt idx="3">
                  <c:v>#N/A</c:v>
                </c:pt>
                <c:pt idx="4">
                  <c:v>887</c:v>
                </c:pt>
                <c:pt idx="5">
                  <c:v>#N/A</c:v>
                </c:pt>
                <c:pt idx="6">
                  <c:v>#N/A</c:v>
                </c:pt>
                <c:pt idx="7">
                  <c:v>915</c:v>
                </c:pt>
                <c:pt idx="8">
                  <c:v>#N/A</c:v>
                </c:pt>
                <c:pt idx="9">
                  <c:v>#N/A</c:v>
                </c:pt>
                <c:pt idx="10">
                  <c:v>959</c:v>
                </c:pt>
                <c:pt idx="11">
                  <c:v>#N/A</c:v>
                </c:pt>
                <c:pt idx="12">
                  <c:v>#N/A</c:v>
                </c:pt>
                <c:pt idx="13">
                  <c:v>982</c:v>
                </c:pt>
                <c:pt idx="14">
                  <c:v>#N/A</c:v>
                </c:pt>
              </c:numCache>
            </c:numRef>
          </c:val>
          <c:smooth val="0"/>
          <c:extLst>
            <c:ext xmlns:c16="http://schemas.microsoft.com/office/drawing/2014/chart" uri="{C3380CC4-5D6E-409C-BE32-E72D297353CC}">
              <c16:uniqueId val="{00000008-A07B-4786-A6FD-9FB70FC95CD1}"/>
            </c:ext>
          </c:extLst>
        </c:ser>
        <c:dLbls>
          <c:showLegendKey val="0"/>
          <c:showVal val="0"/>
          <c:showCatName val="0"/>
          <c:showSerName val="0"/>
          <c:showPercent val="0"/>
          <c:showBubbleSize val="0"/>
        </c:dLbls>
        <c:marker val="1"/>
        <c:smooth val="0"/>
        <c:axId val="283224344"/>
        <c:axId val="283224736"/>
      </c:lineChart>
      <c:catAx>
        <c:axId val="283224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3224736"/>
        <c:crosses val="autoZero"/>
        <c:auto val="1"/>
        <c:lblAlgn val="ctr"/>
        <c:lblOffset val="100"/>
        <c:tickLblSkip val="1"/>
        <c:tickMarkSkip val="1"/>
        <c:noMultiLvlLbl val="0"/>
      </c:catAx>
      <c:valAx>
        <c:axId val="283224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3224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17737</c:v>
                </c:pt>
                <c:pt idx="5">
                  <c:v>17237</c:v>
                </c:pt>
                <c:pt idx="8">
                  <c:v>16726</c:v>
                </c:pt>
                <c:pt idx="11">
                  <c:v>17001</c:v>
                </c:pt>
                <c:pt idx="14">
                  <c:v>17679</c:v>
                </c:pt>
              </c:numCache>
            </c:numRef>
          </c:val>
          <c:extLst>
            <c:ext xmlns:c16="http://schemas.microsoft.com/office/drawing/2014/chart" uri="{C3380CC4-5D6E-409C-BE32-E72D297353CC}">
              <c16:uniqueId val="{00000000-B275-4745-ACBC-B426867100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1032</c:v>
                </c:pt>
                <c:pt idx="5">
                  <c:v>881</c:v>
                </c:pt>
                <c:pt idx="8">
                  <c:v>1053</c:v>
                </c:pt>
                <c:pt idx="11">
                  <c:v>1059</c:v>
                </c:pt>
                <c:pt idx="14">
                  <c:v>1201</c:v>
                </c:pt>
              </c:numCache>
            </c:numRef>
          </c:val>
          <c:extLst>
            <c:ext xmlns:c16="http://schemas.microsoft.com/office/drawing/2014/chart" uri="{C3380CC4-5D6E-409C-BE32-E72D297353CC}">
              <c16:uniqueId val="{00000001-B275-4745-ACBC-B426867100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4128</c:v>
                </c:pt>
                <c:pt idx="5">
                  <c:v>4409</c:v>
                </c:pt>
                <c:pt idx="8">
                  <c:v>4343</c:v>
                </c:pt>
                <c:pt idx="11">
                  <c:v>4105</c:v>
                </c:pt>
                <c:pt idx="14">
                  <c:v>4333</c:v>
                </c:pt>
              </c:numCache>
            </c:numRef>
          </c:val>
          <c:extLst>
            <c:ext xmlns:c16="http://schemas.microsoft.com/office/drawing/2014/chart" uri="{C3380CC4-5D6E-409C-BE32-E72D297353CC}">
              <c16:uniqueId val="{00000002-B275-4745-ACBC-B426867100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75-4745-ACBC-B426867100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75-4745-ACBC-B426867100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8</c:v>
                </c:pt>
                <c:pt idx="3">
                  <c:v>8</c:v>
                </c:pt>
                <c:pt idx="6">
                  <c:v>7</c:v>
                </c:pt>
                <c:pt idx="9">
                  <c:v>7</c:v>
                </c:pt>
                <c:pt idx="12">
                  <c:v>6</c:v>
                </c:pt>
              </c:numCache>
            </c:numRef>
          </c:val>
          <c:extLst>
            <c:ext xmlns:c16="http://schemas.microsoft.com/office/drawing/2014/chart" uri="{C3380CC4-5D6E-409C-BE32-E72D297353CC}">
              <c16:uniqueId val="{00000005-B275-4745-ACBC-B426867100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3980</c:v>
                </c:pt>
                <c:pt idx="3">
                  <c:v>3948</c:v>
                </c:pt>
                <c:pt idx="6">
                  <c:v>3638</c:v>
                </c:pt>
                <c:pt idx="9">
                  <c:v>3537</c:v>
                </c:pt>
                <c:pt idx="12">
                  <c:v>3367</c:v>
                </c:pt>
              </c:numCache>
            </c:numRef>
          </c:val>
          <c:extLst>
            <c:ext xmlns:c16="http://schemas.microsoft.com/office/drawing/2014/chart" uri="{C3380CC4-5D6E-409C-BE32-E72D297353CC}">
              <c16:uniqueId val="{00000006-B275-4745-ACBC-B426867100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1742</c:v>
                </c:pt>
                <c:pt idx="3">
                  <c:v>1498</c:v>
                </c:pt>
                <c:pt idx="6">
                  <c:v>1251</c:v>
                </c:pt>
                <c:pt idx="9">
                  <c:v>1001</c:v>
                </c:pt>
                <c:pt idx="12">
                  <c:v>747</c:v>
                </c:pt>
              </c:numCache>
            </c:numRef>
          </c:val>
          <c:extLst>
            <c:ext xmlns:c16="http://schemas.microsoft.com/office/drawing/2014/chart" uri="{C3380CC4-5D6E-409C-BE32-E72D297353CC}">
              <c16:uniqueId val="{00000007-B275-4745-ACBC-B426867100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6009</c:v>
                </c:pt>
                <c:pt idx="3">
                  <c:v>5884</c:v>
                </c:pt>
                <c:pt idx="6">
                  <c:v>5386</c:v>
                </c:pt>
                <c:pt idx="9">
                  <c:v>5130</c:v>
                </c:pt>
                <c:pt idx="12">
                  <c:v>4959</c:v>
                </c:pt>
              </c:numCache>
            </c:numRef>
          </c:val>
          <c:extLst>
            <c:ext xmlns:c16="http://schemas.microsoft.com/office/drawing/2014/chart" uri="{C3380CC4-5D6E-409C-BE32-E72D297353CC}">
              <c16:uniqueId val="{00000008-B275-4745-ACBC-B426867100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783</c:v>
                </c:pt>
                <c:pt idx="3">
                  <c:v>729</c:v>
                </c:pt>
                <c:pt idx="6">
                  <c:v>561</c:v>
                </c:pt>
                <c:pt idx="9">
                  <c:v>458</c:v>
                </c:pt>
                <c:pt idx="12">
                  <c:v>384</c:v>
                </c:pt>
              </c:numCache>
            </c:numRef>
          </c:val>
          <c:extLst>
            <c:ext xmlns:c16="http://schemas.microsoft.com/office/drawing/2014/chart" uri="{C3380CC4-5D6E-409C-BE32-E72D297353CC}">
              <c16:uniqueId val="{00000009-B275-4745-ACBC-B426867100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18989</c:v>
                </c:pt>
                <c:pt idx="3">
                  <c:v>18182</c:v>
                </c:pt>
                <c:pt idx="6">
                  <c:v>18346</c:v>
                </c:pt>
                <c:pt idx="9">
                  <c:v>18893</c:v>
                </c:pt>
                <c:pt idx="12">
                  <c:v>20049</c:v>
                </c:pt>
              </c:numCache>
            </c:numRef>
          </c:val>
          <c:extLst>
            <c:ext xmlns:c16="http://schemas.microsoft.com/office/drawing/2014/chart" uri="{C3380CC4-5D6E-409C-BE32-E72D297353CC}">
              <c16:uniqueId val="{0000000A-B275-4745-ACBC-B426867100D7}"/>
            </c:ext>
          </c:extLst>
        </c:ser>
        <c:dLbls>
          <c:showLegendKey val="0"/>
          <c:showVal val="0"/>
          <c:showCatName val="0"/>
          <c:showSerName val="0"/>
          <c:showPercent val="0"/>
          <c:showBubbleSize val="0"/>
        </c:dLbls>
        <c:gapWidth val="100"/>
        <c:overlap val="100"/>
        <c:axId val="234915752"/>
        <c:axId val="234915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8614</c:v>
                </c:pt>
                <c:pt idx="2">
                  <c:v>#N/A</c:v>
                </c:pt>
                <c:pt idx="3">
                  <c:v>#N/A</c:v>
                </c:pt>
                <c:pt idx="4">
                  <c:v>7721</c:v>
                </c:pt>
                <c:pt idx="5">
                  <c:v>#N/A</c:v>
                </c:pt>
                <c:pt idx="6">
                  <c:v>#N/A</c:v>
                </c:pt>
                <c:pt idx="7">
                  <c:v>7067</c:v>
                </c:pt>
                <c:pt idx="8">
                  <c:v>#N/A</c:v>
                </c:pt>
                <c:pt idx="9">
                  <c:v>#N/A</c:v>
                </c:pt>
                <c:pt idx="10">
                  <c:v>6862</c:v>
                </c:pt>
                <c:pt idx="11">
                  <c:v>#N/A</c:v>
                </c:pt>
                <c:pt idx="12">
                  <c:v>#N/A</c:v>
                </c:pt>
                <c:pt idx="13">
                  <c:v>6300</c:v>
                </c:pt>
                <c:pt idx="14">
                  <c:v>#N/A</c:v>
                </c:pt>
              </c:numCache>
            </c:numRef>
          </c:val>
          <c:smooth val="0"/>
          <c:extLst>
            <c:ext xmlns:c16="http://schemas.microsoft.com/office/drawing/2014/chart" uri="{C3380CC4-5D6E-409C-BE32-E72D297353CC}">
              <c16:uniqueId val="{0000000B-B275-4745-ACBC-B426867100D7}"/>
            </c:ext>
          </c:extLst>
        </c:ser>
        <c:dLbls>
          <c:showLegendKey val="0"/>
          <c:showVal val="0"/>
          <c:showCatName val="0"/>
          <c:showSerName val="0"/>
          <c:showPercent val="0"/>
          <c:showBubbleSize val="0"/>
        </c:dLbls>
        <c:marker val="1"/>
        <c:smooth val="0"/>
        <c:axId val="234915752"/>
        <c:axId val="234915360"/>
      </c:lineChart>
      <c:catAx>
        <c:axId val="234915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4915360"/>
        <c:crosses val="autoZero"/>
        <c:auto val="1"/>
        <c:lblAlgn val="ctr"/>
        <c:lblOffset val="100"/>
        <c:tickLblSkip val="1"/>
        <c:tickMarkSkip val="1"/>
        <c:noMultiLvlLbl val="0"/>
      </c:catAx>
      <c:valAx>
        <c:axId val="234915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915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{CE655A30-A8B7-445D-83E4-BCF5B3246DCB}</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33E2-4003-94A1-079FAF83F7AA}"/>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{76A4C215-9F91-4FC6-9770-44134DEAB3CC}</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33E2-4003-94A1-079FAF83F7AA}"/>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{234DCDED-5DA1-44C4-A3EC-9D8CEADC3C90}</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33E2-4003-94A1-079FAF83F7AA}"/>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{4F8A43C1-5BA2-49AA-AAB6-BFBAB31A9326}</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33E2-4003-94A1-079FAF83F7AA}"/>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{965E1D8B-5C6C-480B-B6CB-54C6AB2CCDDA}</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33E2-4003-94A1-079FAF83F7AA}"/>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33E2-4003-94A1-079FAF83F7AA}"/>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{966F0FBB-D92C-428A-85BA-6B8FF8B39E52}</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33E2-4003-94A1-079FAF83F7AA}"/>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{78999788-7CC2-4A81-9610-3F0AB757AFED}</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33E2-4003-94A1-079FAF83F7AA}"/>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{7B93A234-2CC3-4D31-AC85-C7EEC801D7BC}</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33E2-4003-94A1-079FAF83F7AA}"/>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{A1313752-5356-4F5A-B0E9-6104B9757CED}</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33E2-4003-94A1-079FAF83F7AA}"/>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{7AD07B35-6328-4D51-9D0C-1C174B455904}</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33E2-4003-94A1-079FAF83F7AA}"/>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33E2-4003-94A1-079FAF83F7AA}"/>
            </c:ext>
          </c:extLst>
        </c:ser>
        <c:dLbls>
          <c:showLegendKey val="0"/>
          <c:showVal val="0"/>
          <c:showCatName val="0"/>
          <c:showSerName val="0"/>
          <c:showPercent val="0"/>
          <c:showBubbleSize val="0"/>
        </c:dLbls>
        <c:axId val="327753352"/>
        <c:axId val="327753744"/>
      </c:scatterChart>
      <c:valAx>
        <c:axId val="3277533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7753744"/>
        <c:crosses val="autoZero"/>
        <c:crossBetween val="midCat"/>
      </c:valAx>
      <c:valAx>
        <c:axId val="3277537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77533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{8C43F920-1028-4CA4-BA23-F6F9E9E38B44}</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EFA8-419B-9A4E-A6F032BC7F75}"/>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{81F55177-7816-43DC-8CAF-BC5F2656D807}</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EFA8-419B-9A4E-A6F032BC7F75}"/>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{2C87E468-2AA0-454C-A83A-3931F4B21720}</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EFA8-419B-9A4E-A6F032BC7F75}"/>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{FF87A342-B2D0-414C-855C-78B25C593C29}</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EFA8-419B-9A4E-A6F032BC7F75}"/>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{4A1021C3-F280-49F3-B6BD-EDD195C0DD65}</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EFA8-419B-9A4E-A6F032BC7F75}"/>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12.4</c:v>
                </c:pt>
                <c:pt idx="1">
                  <c:v>11</c:v>
                </c:pt>
                <c:pt idx="2">
                  <c:v>11</c:v>
                </c:pt>
                <c:pt idx="3">
                  <c:v>11.6</c:v>
                </c:pt>
                <c:pt idx="4">
                  <c:v>12.1</c:v>
                </c:pt>
              </c:numCache>
            </c:numRef>
          </c:xVal>
          <c:yVal>
            <c:numRef>
              <c:f>公会計指標分析・財政指標組合せ分析表!$K$73:$O$73</c:f>
              <c:numCache>
                <c:formatCode>#,##0.0;"▲ "#,##0.0</c:formatCode>
                <c:ptCount val="5"/>
                <c:pt idx="0">
                  <c:v>104.7</c:v>
                </c:pt>
                <c:pt idx="1">
                  <c:v>96.1</c:v>
                </c:pt>
                <c:pt idx="2">
                  <c:v>89.4</c:v>
                </c:pt>
                <c:pt idx="3">
                  <c:v>87.9</c:v>
                </c:pt>
                <c:pt idx="4">
                  <c:v>80.400000000000006</c:v>
                </c:pt>
              </c:numCache>
            </c:numRef>
          </c:yVal>
          <c:smooth val="0"/>
          <c:extLst>
            <c:ext xmlns:c16="http://schemas.microsoft.com/office/drawing/2014/chart" uri="{C3380CC4-5D6E-409C-BE32-E72D297353CC}">
              <c16:uniqueId val="{00000005-EFA8-419B-9A4E-A6F032BC7F75}"/>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{EAF167D0-A05D-4B1D-8D68-9ADA523C0757}</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EFA8-419B-9A4E-A6F032BC7F75}"/>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{E7AFC005-6E69-4242-9FF6-4F0150DFCFD3}</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EFA8-419B-9A4E-A6F032BC7F75}"/>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{0516A007-462B-48B7-A904-AD741D9E8D0C}</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EFA8-419B-9A4E-A6F032BC7F75}"/>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{0869A4E5-F703-4A60-9A05-F9B3A74092EE}</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EFA8-419B-9A4E-A6F032BC7F75}"/>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{ED774517-9F0C-4A29-B866-34C08855821E}</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EFA8-419B-9A4E-A6F032BC7F75}"/>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extLst>
            <c:ext xmlns:c16="http://schemas.microsoft.com/office/drawing/2014/chart" uri="{C3380CC4-5D6E-409C-BE32-E72D297353CC}">
              <c16:uniqueId val="{0000000B-EFA8-419B-9A4E-A6F032BC7F75}"/>
            </c:ext>
          </c:extLst>
        </c:ser>
        <c:dLbls>
          <c:showLegendKey val="0"/>
          <c:showVal val="0"/>
          <c:showCatName val="0"/>
          <c:showSerName val="0"/>
          <c:showPercent val="0"/>
          <c:showBubbleSize val="0"/>
        </c:dLbls>
        <c:axId val="327754528"/>
        <c:axId val="327754920"/>
      </c:scatterChart>
      <c:valAx>
        <c:axId val="327754528"/>
        <c:scaling>
          <c:orientation val="minMax"/>
          <c:max val="14.1"/>
          <c:min val="10.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7754920"/>
        <c:crosses val="autoZero"/>
        <c:crossBetween val="midCat"/>
      </c:valAx>
      <c:valAx>
        <c:axId val="327754920"/>
        <c:scaling>
          <c:orientation val="minMax"/>
          <c:max val="113"/>
          <c:min val="5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77545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本市の地理的条件の不利（半島、過疎、離島、飛び地）を緩和するため、生活基盤整備、地域振興対策事業を積極的に実施したことにより、地方債元利償還金が高額で推移している。</a:t>
          </a:r>
        </a:p>
        <a:p>
          <a:r>
            <a:rPr kumimoji="1" lang="ja-JP" altLang="en-US" sz="1400">
              <a:latin typeface="ＭＳ ゴシック" pitchFamily="49" charset="-128"/>
              <a:ea typeface="ＭＳ ゴシック" pitchFamily="49" charset="-128"/>
            </a:rPr>
            <a:t>　下水道事業債や簡易水道事業債などの残高が多額であるため公営企業債の元利償還金に対する繰入金が高額となっている。</a:t>
          </a:r>
        </a:p>
        <a:p>
          <a:r>
            <a:rPr kumimoji="1" lang="ja-JP" altLang="en-US" sz="1400">
              <a:latin typeface="ＭＳ ゴシック" pitchFamily="49" charset="-128"/>
              <a:ea typeface="ＭＳ ゴシック" pitchFamily="49" charset="-128"/>
            </a:rPr>
            <a:t>　一部事務組合（環境組合）の施設建設にかかる地方債の元利償還金に対する負担金が高額となっている。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本市の地理的条件の不利（半島、過疎、離島、飛び地）を緩和するため、生活基盤整備、地域振興対策事業を積極的に実施したことにより、地方債残高が高額で推移している。</a:t>
          </a:r>
        </a:p>
        <a:p>
          <a:r>
            <a:rPr kumimoji="1" lang="ja-JP" altLang="en-US" sz="1400">
              <a:latin typeface="ＭＳ ゴシック" pitchFamily="49" charset="-128"/>
              <a:ea typeface="ＭＳ ゴシック" pitchFamily="49" charset="-128"/>
            </a:rPr>
            <a:t>　下水道事業債や簡易水道事業債などの残高が多額であるため公営企業債等繰入見込額が高額となっている。</a:t>
          </a:r>
        </a:p>
        <a:p>
          <a:r>
            <a:rPr kumimoji="1" lang="ja-JP" altLang="en-US" sz="1400">
              <a:latin typeface="ＭＳ ゴシック" pitchFamily="49" charset="-128"/>
              <a:ea typeface="ＭＳ ゴシック" pitchFamily="49" charset="-128"/>
            </a:rPr>
            <a:t>　本市は、本土と飛び地・離島との合併であり、合併市町間の陸路は佐賀県（伊万里市及び唐津市）を経由しなければならず地理的に行政運営が難しい状況に置かれている。このため旧町に設置されている支所の果たす役割が大きく、相当の職員を配置しているため他団体に比べ職員数が多い。このため退職手当負担見込額が高額で推移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長崎県松浦市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24,048
23,933
130.55
20,883,975
20,310,993
528,316
9,762,240
20,048,702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80.4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長崎県松浦市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24,048
23,933
130.55
20,883,975
20,310,993
528,316
9,762,240
20,048,702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80.4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長崎県松浦市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24,048
23,933
130.55
20,883,975
20,310,993
528,316
9,762,240
20,048,702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80.4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長崎県松浦市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24,048
23,933
130.55
20,883,975
20,310,993
528,316
9,762,240
20,048,702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80.4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類似団体の平均をやや上回っていたが、これは火力発電所の固定資産税の影響が大きかったことによる。しかし、近年は償却資産の減価等により減少傾向であり、類似団体平均並みとなっている。そのため、国や県の補助金等を活用しながら、市民所得の向上や経済基盤の発展につなげるための施策に取り組んできたところである。今後も引き続き、限られた財源の有効活用と市税の徴収強化による収入確保に努める。</a:t>
          </a:r>
          <a:endParaRPr lang="ja-JP" altLang="ja-JP" sz="13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166158</xdr:rowOff>
    </xdr:from>
    <xdr:to>
      <xdr:col>7</xdr:col>
      <xdr:colOff>152400</xdr:colOff>
      <xdr:row>43</xdr:row>
      <xdr:rowOff>14817</xdr:rowOff>
    </xdr:to>
    <xdr:cxnSp macro="">
      <xdr:nvCxnSpPr>
        <xdr:cNvPr id="68" name="直線コネクタ 67"/>
        <xdr:cNvCxnSpPr/>
      </xdr:nvCxnSpPr>
      <xdr:spPr>
        <a:xfrm>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125942</xdr:rowOff>
    </xdr:from>
    <xdr:to>
      <xdr:col>6</xdr:col>
      <xdr:colOff>0</xdr:colOff>
      <xdr:row>42</xdr:row>
      <xdr:rowOff>166158</xdr:rowOff>
    </xdr:to>
    <xdr:cxnSp macro="">
      <xdr:nvCxnSpPr>
        <xdr:cNvPr id="71" name="直線コネクタ 70"/>
        <xdr:cNvCxnSpPr/>
      </xdr:nvCxnSpPr>
      <xdr:spPr>
        <a:xfrm>
          <a:off x="3225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125942</xdr:rowOff>
    </xdr:from>
    <xdr:to>
      <xdr:col>4</xdr:col>
      <xdr:colOff>482600</xdr:colOff>
      <xdr:row>42</xdr:row>
      <xdr:rowOff>125942</xdr:rowOff>
    </xdr:to>
    <xdr:cxnSp macro="">
      <xdr:nvCxnSpPr>
        <xdr:cNvPr id="74" name="直線コネクタ 73"/>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105833</xdr:rowOff>
    </xdr:from>
    <xdr:to>
      <xdr:col>3</xdr:col>
      <xdr:colOff>279400</xdr:colOff>
      <xdr:row>42</xdr:row>
      <xdr:rowOff>125942</xdr:rowOff>
    </xdr:to>
    <xdr:cxnSp macro="">
      <xdr:nvCxnSpPr>
        <xdr:cNvPr id="77" name="直線コネクタ 76"/>
        <xdr:cNvCxnSpPr/>
      </xdr:nvCxnSpPr>
      <xdr:spPr>
        <a:xfrm>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87" name="円/楕円 86"/>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151994</xdr:rowOff>
    </xdr:from>
    <xdr:ext cx="762000" cy="259045"/>
    <xdr:sp macro="" textlink="">
      <xdr:nvSpPr>
        <xdr:cNvPr id="88" name="財政力該当値テキスト"/>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115358</xdr:rowOff>
    </xdr:from>
    <xdr:to>
      <xdr:col>6</xdr:col>
      <xdr:colOff>50800</xdr:colOff>
      <xdr:row>43</xdr:row>
      <xdr:rowOff>45508</xdr:rowOff>
    </xdr:to>
    <xdr:sp macro="" textlink="">
      <xdr:nvSpPr>
        <xdr:cNvPr id="89" name="円/楕円 88"/>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90" name="テキスト ボックス 89"/>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75142</xdr:rowOff>
    </xdr:from>
    <xdr:to>
      <xdr:col>4</xdr:col>
      <xdr:colOff>533400</xdr:colOff>
      <xdr:row>43</xdr:row>
      <xdr:rowOff>5292</xdr:rowOff>
    </xdr:to>
    <xdr:sp macro="" textlink="">
      <xdr:nvSpPr>
        <xdr:cNvPr id="91" name="円/楕円 90"/>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15469</xdr:rowOff>
    </xdr:from>
    <xdr:ext cx="762000" cy="259045"/>
    <xdr:sp macro="" textlink="">
      <xdr:nvSpPr>
        <xdr:cNvPr id="92" name="テキスト ボックス 91"/>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75142</xdr:rowOff>
    </xdr:from>
    <xdr:to>
      <xdr:col>3</xdr:col>
      <xdr:colOff>330200</xdr:colOff>
      <xdr:row>43</xdr:row>
      <xdr:rowOff>5292</xdr:rowOff>
    </xdr:to>
    <xdr:sp macro="" textlink="">
      <xdr:nvSpPr>
        <xdr:cNvPr id="93" name="円/楕円 92"/>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15469</xdr:rowOff>
    </xdr:from>
    <xdr:ext cx="762000" cy="259045"/>
    <xdr:sp macro="" textlink="">
      <xdr:nvSpPr>
        <xdr:cNvPr id="94" name="テキスト ボックス 93"/>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95" name="円/楕円 94"/>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96" name="テキスト ボックス 95"/>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前年度比で</a:t>
          </a:r>
          <a:r>
            <a:rPr kumimoji="1" lang="en-US" altLang="ja-JP" sz="1300">
              <a:solidFill>
                <a:sysClr val="windowText" lastClr="000000"/>
              </a:solidFill>
              <a:effectLst/>
              <a:latin typeface="+mn-lt"/>
              <a:ea typeface="+mn-ea"/>
              <a:cs typeface="+mn-cs"/>
            </a:rPr>
            <a:t>+0.4</a:t>
          </a:r>
          <a:r>
            <a:rPr kumimoji="1" lang="ja-JP" altLang="ja-JP" sz="1300">
              <a:solidFill>
                <a:sysClr val="windowText" lastClr="000000"/>
              </a:solidFill>
              <a:effectLst/>
              <a:latin typeface="+mn-lt"/>
              <a:ea typeface="+mn-ea"/>
              <a:cs typeface="+mn-cs"/>
            </a:rPr>
            <a:t>％で類似団体平均を大きく上回っている。平成</a:t>
          </a:r>
          <a:r>
            <a:rPr kumimoji="1" lang="en-US" altLang="ja-JP" sz="1300">
              <a:solidFill>
                <a:sysClr val="windowText" lastClr="000000"/>
              </a:solidFill>
              <a:effectLst/>
              <a:latin typeface="+mn-lt"/>
              <a:ea typeface="+mn-ea"/>
              <a:cs typeface="+mn-cs"/>
            </a:rPr>
            <a:t>18</a:t>
          </a:r>
          <a:r>
            <a:rPr kumimoji="1" lang="ja-JP" altLang="ja-JP" sz="1300">
              <a:solidFill>
                <a:sysClr val="windowText" lastClr="000000"/>
              </a:solidFill>
              <a:effectLst/>
              <a:latin typeface="+mn-lt"/>
              <a:ea typeface="+mn-ea"/>
              <a:cs typeface="+mn-cs"/>
            </a:rPr>
            <a:t>年度から平成</a:t>
          </a:r>
          <a:r>
            <a:rPr kumimoji="1" lang="en-US" altLang="ja-JP" sz="1300">
              <a:solidFill>
                <a:sysClr val="windowText" lastClr="000000"/>
              </a:solidFill>
              <a:effectLst/>
              <a:latin typeface="+mn-lt"/>
              <a:ea typeface="+mn-ea"/>
              <a:cs typeface="+mn-cs"/>
            </a:rPr>
            <a:t>21</a:t>
          </a:r>
          <a:r>
            <a:rPr kumimoji="1" lang="ja-JP" altLang="ja-JP" sz="1300">
              <a:solidFill>
                <a:sysClr val="windowText" lastClr="000000"/>
              </a:solidFill>
              <a:effectLst/>
              <a:latin typeface="+mn-lt"/>
              <a:ea typeface="+mn-ea"/>
              <a:cs typeface="+mn-cs"/>
            </a:rPr>
            <a:t>年度に実施した繰上償還により減少していた公債費が、学校耐震化などの大型事業の実施により再び増加に転じていることや、固定資産税をはじめとした市税収入の減などにより経常収支比率は大きく増加している。今後も同様の傾向が予想され、引き続き経常経費の縮減に努めていく必要がある。</a:t>
          </a:r>
          <a:endParaRPr lang="ja-JP" altLang="ja-JP" sz="13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119380</xdr:rowOff>
    </xdr:from>
    <xdr:to>
      <xdr:col>7</xdr:col>
      <xdr:colOff>152400</xdr:colOff>
      <xdr:row>61</xdr:row>
      <xdr:rowOff>135467</xdr:rowOff>
    </xdr:to>
    <xdr:cxnSp macro="">
      <xdr:nvCxnSpPr>
        <xdr:cNvPr id="131" name="直線コネクタ 130"/>
        <xdr:cNvCxnSpPr/>
      </xdr:nvCxnSpPr>
      <xdr:spPr>
        <a:xfrm>
          <a:off x="4114800" y="1057783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27322</xdr:rowOff>
    </xdr:from>
    <xdr:ext cx="762000" cy="259045"/>
    <xdr:sp macro="" textlink="">
      <xdr:nvSpPr>
        <xdr:cNvPr id="132" name="財政構造の弾力性平均値テキスト"/>
        <xdr:cNvSpPr txBox="1"/>
      </xdr:nvSpPr>
      <xdr:spPr>
        <a:xfrm>
          <a:off x="5041900" y="1014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63077</xdr:rowOff>
    </xdr:from>
    <xdr:to>
      <xdr:col>6</xdr:col>
      <xdr:colOff>0</xdr:colOff>
      <xdr:row>61</xdr:row>
      <xdr:rowOff>119380</xdr:rowOff>
    </xdr:to>
    <xdr:cxnSp macro="">
      <xdr:nvCxnSpPr>
        <xdr:cNvPr id="134" name="直線コネクタ 133"/>
        <xdr:cNvCxnSpPr/>
      </xdr:nvCxnSpPr>
      <xdr:spPr>
        <a:xfrm>
          <a:off x="3225800" y="105215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2752</xdr:rowOff>
    </xdr:from>
    <xdr:to>
      <xdr:col>4</xdr:col>
      <xdr:colOff>482600</xdr:colOff>
      <xdr:row>61</xdr:row>
      <xdr:rowOff>63077</xdr:rowOff>
    </xdr:to>
    <xdr:cxnSp macro="">
      <xdr:nvCxnSpPr>
        <xdr:cNvPr id="137" name="直線コネクタ 136"/>
        <xdr:cNvCxnSpPr/>
      </xdr:nvCxnSpPr>
      <xdr:spPr>
        <a:xfrm>
          <a:off x="2336800" y="1046120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148590</xdr:rowOff>
    </xdr:from>
    <xdr:to>
      <xdr:col>3</xdr:col>
      <xdr:colOff>279400</xdr:colOff>
      <xdr:row>61</xdr:row>
      <xdr:rowOff>2752</xdr:rowOff>
    </xdr:to>
    <xdr:cxnSp macro="">
      <xdr:nvCxnSpPr>
        <xdr:cNvPr id="140" name="直線コネクタ 139"/>
        <xdr:cNvCxnSpPr/>
      </xdr:nvCxnSpPr>
      <xdr:spPr>
        <a:xfrm>
          <a:off x="1447800" y="10264140"/>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84667</xdr:rowOff>
    </xdr:from>
    <xdr:to>
      <xdr:col>7</xdr:col>
      <xdr:colOff>203200</xdr:colOff>
      <xdr:row>62</xdr:row>
      <xdr:rowOff>14817</xdr:rowOff>
    </xdr:to>
    <xdr:sp macro="" textlink="">
      <xdr:nvSpPr>
        <xdr:cNvPr id="150" name="円/楕円 149"/>
        <xdr:cNvSpPr/>
      </xdr:nvSpPr>
      <xdr:spPr>
        <a:xfrm>
          <a:off x="4902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56744</xdr:rowOff>
    </xdr:from>
    <xdr:ext cx="762000" cy="259045"/>
    <xdr:sp macro="" textlink="">
      <xdr:nvSpPr>
        <xdr:cNvPr id="151" name="財政構造の弾力性該当値テキスト"/>
        <xdr:cNvSpPr txBox="1"/>
      </xdr:nvSpPr>
      <xdr:spPr>
        <a:xfrm>
          <a:off x="5041900" y="105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68580</xdr:rowOff>
    </xdr:from>
    <xdr:to>
      <xdr:col>6</xdr:col>
      <xdr:colOff>50800</xdr:colOff>
      <xdr:row>61</xdr:row>
      <xdr:rowOff>170180</xdr:rowOff>
    </xdr:to>
    <xdr:sp macro="" textlink="">
      <xdr:nvSpPr>
        <xdr:cNvPr id="152" name="円/楕円 151"/>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154957</xdr:rowOff>
    </xdr:from>
    <xdr:ext cx="736600" cy="259045"/>
    <xdr:sp macro="" textlink="">
      <xdr:nvSpPr>
        <xdr:cNvPr id="153" name="テキスト ボックス 152"/>
        <xdr:cNvSpPr txBox="1"/>
      </xdr:nvSpPr>
      <xdr:spPr>
        <a:xfrm>
          <a:off x="3733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12277</xdr:rowOff>
    </xdr:from>
    <xdr:to>
      <xdr:col>4</xdr:col>
      <xdr:colOff>533400</xdr:colOff>
      <xdr:row>61</xdr:row>
      <xdr:rowOff>113877</xdr:rowOff>
    </xdr:to>
    <xdr:sp macro="" textlink="">
      <xdr:nvSpPr>
        <xdr:cNvPr id="154" name="円/楕円 153"/>
        <xdr:cNvSpPr/>
      </xdr:nvSpPr>
      <xdr:spPr>
        <a:xfrm>
          <a:off x="3175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98654</xdr:rowOff>
    </xdr:from>
    <xdr:ext cx="762000" cy="259045"/>
    <xdr:sp macro="" textlink="">
      <xdr:nvSpPr>
        <xdr:cNvPr id="155" name="テキスト ボックス 154"/>
        <xdr:cNvSpPr txBox="1"/>
      </xdr:nvSpPr>
      <xdr:spPr>
        <a:xfrm>
          <a:off x="2844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123402</xdr:rowOff>
    </xdr:from>
    <xdr:to>
      <xdr:col>3</xdr:col>
      <xdr:colOff>330200</xdr:colOff>
      <xdr:row>61</xdr:row>
      <xdr:rowOff>53552</xdr:rowOff>
    </xdr:to>
    <xdr:sp macro="" textlink="">
      <xdr:nvSpPr>
        <xdr:cNvPr id="156" name="円/楕円 155"/>
        <xdr:cNvSpPr/>
      </xdr:nvSpPr>
      <xdr:spPr>
        <a:xfrm>
          <a:off x="2286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38329</xdr:rowOff>
    </xdr:from>
    <xdr:ext cx="762000" cy="259045"/>
    <xdr:sp macro="" textlink="">
      <xdr:nvSpPr>
        <xdr:cNvPr id="157" name="テキスト ボックス 156"/>
        <xdr:cNvSpPr txBox="1"/>
      </xdr:nvSpPr>
      <xdr:spPr>
        <a:xfrm>
          <a:off x="1955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58" name="円/楕円 157"/>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59" name="テキスト ボックス 158"/>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[214,573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類似団体平均を上回っている。事務事業の見直しや枠配分予算の設定等により物件費の抑制や人件費の削減に努めてきたが、今後も各種事業の廃止や縮小、賃金水準の見直し、民間委託や指定管理者制度の導入など、あらゆる角度からの削減を図っていく。</a:t>
          </a:r>
          <a:endParaRPr kumimoji="1" lang="ja-JP" altLang="en-US" sz="1300">
            <a:solidFill>
              <a:sysClr val="windowText" lastClr="000000"/>
            </a:solidFill>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108387</xdr:rowOff>
    </xdr:from>
    <xdr:to>
      <xdr:col>7</xdr:col>
      <xdr:colOff>152400</xdr:colOff>
      <xdr:row>85</xdr:row>
      <xdr:rowOff>148966</xdr:rowOff>
    </xdr:to>
    <xdr:cxnSp macro="">
      <xdr:nvCxnSpPr>
        <xdr:cNvPr id="194" name="直線コネクタ 193"/>
        <xdr:cNvCxnSpPr/>
      </xdr:nvCxnSpPr>
      <xdr:spPr>
        <a:xfrm>
          <a:off x="4114800" y="14681637"/>
          <a:ext cx="838200" cy="4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28324</xdr:rowOff>
    </xdr:from>
    <xdr:to>
      <xdr:col>6</xdr:col>
      <xdr:colOff>0</xdr:colOff>
      <xdr:row>85</xdr:row>
      <xdr:rowOff>108387</xdr:rowOff>
    </xdr:to>
    <xdr:cxnSp macro="">
      <xdr:nvCxnSpPr>
        <xdr:cNvPr id="197" name="直線コネクタ 196"/>
        <xdr:cNvCxnSpPr/>
      </xdr:nvCxnSpPr>
      <xdr:spPr>
        <a:xfrm>
          <a:off x="3225800" y="14601574"/>
          <a:ext cx="889000" cy="8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24164</xdr:rowOff>
    </xdr:from>
    <xdr:to>
      <xdr:col>4</xdr:col>
      <xdr:colOff>482600</xdr:colOff>
      <xdr:row>85</xdr:row>
      <xdr:rowOff>28324</xdr:rowOff>
    </xdr:to>
    <xdr:cxnSp macro="">
      <xdr:nvCxnSpPr>
        <xdr:cNvPr id="200" name="直線コネクタ 199"/>
        <xdr:cNvCxnSpPr/>
      </xdr:nvCxnSpPr>
      <xdr:spPr>
        <a:xfrm>
          <a:off x="2336800" y="14597414"/>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24164</xdr:rowOff>
    </xdr:from>
    <xdr:to>
      <xdr:col>3</xdr:col>
      <xdr:colOff>279400</xdr:colOff>
      <xdr:row>85</xdr:row>
      <xdr:rowOff>29280</xdr:rowOff>
    </xdr:to>
    <xdr:cxnSp macro="">
      <xdr:nvCxnSpPr>
        <xdr:cNvPr id="203" name="直線コネクタ 202"/>
        <xdr:cNvCxnSpPr/>
      </xdr:nvCxnSpPr>
      <xdr:spPr>
        <a:xfrm flipV="1">
          <a:off x="1447800" y="14597414"/>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98166</xdr:rowOff>
    </xdr:from>
    <xdr:to>
      <xdr:col>7</xdr:col>
      <xdr:colOff>203200</xdr:colOff>
      <xdr:row>86</xdr:row>
      <xdr:rowOff>28316</xdr:rowOff>
    </xdr:to>
    <xdr:sp macro="" textlink="">
      <xdr:nvSpPr>
        <xdr:cNvPr id="213" name="円/楕円 212"/>
        <xdr:cNvSpPr/>
      </xdr:nvSpPr>
      <xdr:spPr>
        <a:xfrm>
          <a:off x="4902200" y="1467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70243</xdr:rowOff>
    </xdr:from>
    <xdr:ext cx="762000" cy="259045"/>
    <xdr:sp macro="" textlink="">
      <xdr:nvSpPr>
        <xdr:cNvPr id="214" name="人件費・物件費等の状況該当値テキスト"/>
        <xdr:cNvSpPr txBox="1"/>
      </xdr:nvSpPr>
      <xdr:spPr>
        <a:xfrm>
          <a:off x="5041900" y="1464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214,573</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57587</xdr:rowOff>
    </xdr:from>
    <xdr:to>
      <xdr:col>6</xdr:col>
      <xdr:colOff>50800</xdr:colOff>
      <xdr:row>85</xdr:row>
      <xdr:rowOff>159187</xdr:rowOff>
    </xdr:to>
    <xdr:sp macro="" textlink="">
      <xdr:nvSpPr>
        <xdr:cNvPr id="215" name="円/楕円 214"/>
        <xdr:cNvSpPr/>
      </xdr:nvSpPr>
      <xdr:spPr>
        <a:xfrm>
          <a:off x="4064000" y="1463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143964</xdr:rowOff>
    </xdr:from>
    <xdr:ext cx="736600" cy="259045"/>
    <xdr:sp macro="" textlink="">
      <xdr:nvSpPr>
        <xdr:cNvPr id="216" name="テキスト ボックス 215"/>
        <xdr:cNvSpPr txBox="1"/>
      </xdr:nvSpPr>
      <xdr:spPr>
        <a:xfrm>
          <a:off x="3733800" y="1471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209,528</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148974</xdr:rowOff>
    </xdr:from>
    <xdr:to>
      <xdr:col>4</xdr:col>
      <xdr:colOff>533400</xdr:colOff>
      <xdr:row>85</xdr:row>
      <xdr:rowOff>79124</xdr:rowOff>
    </xdr:to>
    <xdr:sp macro="" textlink="">
      <xdr:nvSpPr>
        <xdr:cNvPr id="217" name="円/楕円 216"/>
        <xdr:cNvSpPr/>
      </xdr:nvSpPr>
      <xdr:spPr>
        <a:xfrm>
          <a:off x="3175000" y="145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63901</xdr:rowOff>
    </xdr:from>
    <xdr:ext cx="762000" cy="259045"/>
    <xdr:sp macro="" textlink="">
      <xdr:nvSpPr>
        <xdr:cNvPr id="218" name="テキスト ボックス 217"/>
        <xdr:cNvSpPr txBox="1"/>
      </xdr:nvSpPr>
      <xdr:spPr>
        <a:xfrm>
          <a:off x="2844800" y="146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199,574</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144814</xdr:rowOff>
    </xdr:from>
    <xdr:to>
      <xdr:col>3</xdr:col>
      <xdr:colOff>330200</xdr:colOff>
      <xdr:row>85</xdr:row>
      <xdr:rowOff>74964</xdr:rowOff>
    </xdr:to>
    <xdr:sp macro="" textlink="">
      <xdr:nvSpPr>
        <xdr:cNvPr id="219" name="円/楕円 218"/>
        <xdr:cNvSpPr/>
      </xdr:nvSpPr>
      <xdr:spPr>
        <a:xfrm>
          <a:off x="2286000" y="145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59741</xdr:rowOff>
    </xdr:from>
    <xdr:ext cx="762000" cy="259045"/>
    <xdr:sp macro="" textlink="">
      <xdr:nvSpPr>
        <xdr:cNvPr id="220" name="テキスト ボックス 219"/>
        <xdr:cNvSpPr txBox="1"/>
      </xdr:nvSpPr>
      <xdr:spPr>
        <a:xfrm>
          <a:off x="1955800" y="146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199,057</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149930</xdr:rowOff>
    </xdr:from>
    <xdr:to>
      <xdr:col>2</xdr:col>
      <xdr:colOff>127000</xdr:colOff>
      <xdr:row>85</xdr:row>
      <xdr:rowOff>80080</xdr:rowOff>
    </xdr:to>
    <xdr:sp macro="" textlink="">
      <xdr:nvSpPr>
        <xdr:cNvPr id="221" name="円/楕円 220"/>
        <xdr:cNvSpPr/>
      </xdr:nvSpPr>
      <xdr:spPr>
        <a:xfrm>
          <a:off x="1397000" y="1455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64857</xdr:rowOff>
    </xdr:from>
    <xdr:ext cx="762000" cy="259045"/>
    <xdr:sp macro="" textlink="">
      <xdr:nvSpPr>
        <xdr:cNvPr id="222" name="テキスト ボックス 221"/>
        <xdr:cNvSpPr txBox="1"/>
      </xdr:nvSpPr>
      <xdr:spPr>
        <a:xfrm>
          <a:off x="1066800" y="1463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199,693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広域消防組合の解散に伴う消防職員の追加等により、類団平均を上回っている。今後は、職能と成果を重視する給与体系への移行を図るとともに、昇進・昇給の適正化を図っていく。</a:t>
          </a:r>
          <a:endParaRPr kumimoji="1" lang="ja-JP" altLang="en-US" sz="1300">
            <a:solidFill>
              <a:sysClr val="windowText" lastClr="000000"/>
            </a:solidFill>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48513</xdr:rowOff>
    </xdr:from>
    <xdr:to>
      <xdr:col>24</xdr:col>
      <xdr:colOff>558800</xdr:colOff>
      <xdr:row>86</xdr:row>
      <xdr:rowOff>96774</xdr:rowOff>
    </xdr:to>
    <xdr:cxnSp macro="">
      <xdr:nvCxnSpPr>
        <xdr:cNvPr id="254" name="直線コネクタ 253"/>
        <xdr:cNvCxnSpPr/>
      </xdr:nvCxnSpPr>
      <xdr:spPr>
        <a:xfrm>
          <a:off x="16179800" y="1479321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48513</xdr:rowOff>
    </xdr:from>
    <xdr:to>
      <xdr:col>23</xdr:col>
      <xdr:colOff>406400</xdr:colOff>
      <xdr:row>86</xdr:row>
      <xdr:rowOff>72644</xdr:rowOff>
    </xdr:to>
    <xdr:cxnSp macro="">
      <xdr:nvCxnSpPr>
        <xdr:cNvPr id="257" name="直線コネクタ 256"/>
        <xdr:cNvCxnSpPr/>
      </xdr:nvCxnSpPr>
      <xdr:spPr>
        <a:xfrm flipV="1">
          <a:off x="15290800" y="147932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72644</xdr:rowOff>
    </xdr:from>
    <xdr:to>
      <xdr:col>22</xdr:col>
      <xdr:colOff>203200</xdr:colOff>
      <xdr:row>88</xdr:row>
      <xdr:rowOff>149606</xdr:rowOff>
    </xdr:to>
    <xdr:cxnSp macro="">
      <xdr:nvCxnSpPr>
        <xdr:cNvPr id="260" name="直線コネクタ 259"/>
        <xdr:cNvCxnSpPr/>
      </xdr:nvCxnSpPr>
      <xdr:spPr>
        <a:xfrm flipV="1">
          <a:off x="14401800" y="14817344"/>
          <a:ext cx="889000" cy="4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149606</xdr:rowOff>
    </xdr:from>
    <xdr:to>
      <xdr:col>21</xdr:col>
      <xdr:colOff>0</xdr:colOff>
      <xdr:row>88</xdr:row>
      <xdr:rowOff>149606</xdr:rowOff>
    </xdr:to>
    <xdr:cxnSp macro="">
      <xdr:nvCxnSpPr>
        <xdr:cNvPr id="263" name="直線コネクタ 262"/>
        <xdr:cNvCxnSpPr/>
      </xdr:nvCxnSpPr>
      <xdr:spPr>
        <a:xfrm>
          <a:off x="13512800" y="15237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45974</xdr:rowOff>
    </xdr:from>
    <xdr:to>
      <xdr:col>24</xdr:col>
      <xdr:colOff>609600</xdr:colOff>
      <xdr:row>86</xdr:row>
      <xdr:rowOff>147574</xdr:rowOff>
    </xdr:to>
    <xdr:sp macro="" textlink="">
      <xdr:nvSpPr>
        <xdr:cNvPr id="273" name="円/楕円 272"/>
        <xdr:cNvSpPr/>
      </xdr:nvSpPr>
      <xdr:spPr>
        <a:xfrm>
          <a:off x="16967200" y="147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113301</xdr:rowOff>
    </xdr:from>
    <xdr:ext cx="762000" cy="259045"/>
    <xdr:sp macro="" textlink="">
      <xdr:nvSpPr>
        <xdr:cNvPr id="274" name="給与水準   （国との比較）該当値テキスト"/>
        <xdr:cNvSpPr txBox="1"/>
      </xdr:nvSpPr>
      <xdr:spPr>
        <a:xfrm>
          <a:off x="17106900" y="1468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169163</xdr:rowOff>
    </xdr:from>
    <xdr:to>
      <xdr:col>23</xdr:col>
      <xdr:colOff>457200</xdr:colOff>
      <xdr:row>86</xdr:row>
      <xdr:rowOff>99313</xdr:rowOff>
    </xdr:to>
    <xdr:sp macro="" textlink="">
      <xdr:nvSpPr>
        <xdr:cNvPr id="275" name="円/楕円 274"/>
        <xdr:cNvSpPr/>
      </xdr:nvSpPr>
      <xdr:spPr>
        <a:xfrm>
          <a:off x="16129000" y="1474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84090</xdr:rowOff>
    </xdr:from>
    <xdr:ext cx="736600" cy="259045"/>
    <xdr:sp macro="" textlink="">
      <xdr:nvSpPr>
        <xdr:cNvPr id="276" name="テキスト ボックス 275"/>
        <xdr:cNvSpPr txBox="1"/>
      </xdr:nvSpPr>
      <xdr:spPr>
        <a:xfrm>
          <a:off x="15798800" y="1482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21844</xdr:rowOff>
    </xdr:from>
    <xdr:to>
      <xdr:col>22</xdr:col>
      <xdr:colOff>254000</xdr:colOff>
      <xdr:row>86</xdr:row>
      <xdr:rowOff>123444</xdr:rowOff>
    </xdr:to>
    <xdr:sp macro="" textlink="">
      <xdr:nvSpPr>
        <xdr:cNvPr id="277" name="円/楕円 276"/>
        <xdr:cNvSpPr/>
      </xdr:nvSpPr>
      <xdr:spPr>
        <a:xfrm>
          <a:off x="15240000" y="147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108221</xdr:rowOff>
    </xdr:from>
    <xdr:ext cx="762000" cy="259045"/>
    <xdr:sp macro="" textlink="">
      <xdr:nvSpPr>
        <xdr:cNvPr id="278" name="テキスト ボックス 277"/>
        <xdr:cNvSpPr txBox="1"/>
      </xdr:nvSpPr>
      <xdr:spPr>
        <a:xfrm>
          <a:off x="14909800" y="1485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98806</xdr:rowOff>
    </xdr:from>
    <xdr:to>
      <xdr:col>21</xdr:col>
      <xdr:colOff>50800</xdr:colOff>
      <xdr:row>89</xdr:row>
      <xdr:rowOff>28956</xdr:rowOff>
    </xdr:to>
    <xdr:sp macro="" textlink="">
      <xdr:nvSpPr>
        <xdr:cNvPr id="279" name="円/楕円 278"/>
        <xdr:cNvSpPr/>
      </xdr:nvSpPr>
      <xdr:spPr>
        <a:xfrm>
          <a:off x="14351000" y="151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13733</xdr:rowOff>
    </xdr:from>
    <xdr:ext cx="762000" cy="259045"/>
    <xdr:sp macro="" textlink="">
      <xdr:nvSpPr>
        <xdr:cNvPr id="280" name="テキスト ボックス 279"/>
        <xdr:cNvSpPr txBox="1"/>
      </xdr:nvSpPr>
      <xdr:spPr>
        <a:xfrm>
          <a:off x="14020800" y="1527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98806</xdr:rowOff>
    </xdr:from>
    <xdr:to>
      <xdr:col>19</xdr:col>
      <xdr:colOff>533400</xdr:colOff>
      <xdr:row>89</xdr:row>
      <xdr:rowOff>28956</xdr:rowOff>
    </xdr:to>
    <xdr:sp macro="" textlink="">
      <xdr:nvSpPr>
        <xdr:cNvPr id="281" name="円/楕円 280"/>
        <xdr:cNvSpPr/>
      </xdr:nvSpPr>
      <xdr:spPr>
        <a:xfrm>
          <a:off x="13462000" y="151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13733</xdr:rowOff>
    </xdr:from>
    <xdr:ext cx="762000" cy="259045"/>
    <xdr:sp macro="" textlink="">
      <xdr:nvSpPr>
        <xdr:cNvPr id="282" name="テキスト ボックス 281"/>
        <xdr:cNvSpPr txBox="1"/>
      </xdr:nvSpPr>
      <xdr:spPr>
        <a:xfrm>
          <a:off x="13131800" y="1527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[13.85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本市は、本土地域及び飛地・離島地域による新設合併のため、各支所にもある程度の職員配置が必要なこと、また、平成</a:t>
          </a:r>
          <a:r>
            <a:rPr kumimoji="1" lang="en-US" altLang="ja-JP" sz="1300">
              <a:solidFill>
                <a:sysClr val="windowText" lastClr="000000"/>
              </a:solidFill>
              <a:effectLst/>
              <a:latin typeface="+mn-lt"/>
              <a:ea typeface="+mn-ea"/>
              <a:cs typeface="+mn-cs"/>
            </a:rPr>
            <a:t>21</a:t>
          </a:r>
          <a:r>
            <a:rPr kumimoji="1" lang="ja-JP" altLang="ja-JP" sz="1300">
              <a:solidFill>
                <a:sysClr val="windowText" lastClr="000000"/>
              </a:solidFill>
              <a:effectLst/>
              <a:latin typeface="+mn-lt"/>
              <a:ea typeface="+mn-ea"/>
              <a:cs typeface="+mn-cs"/>
            </a:rPr>
            <a:t>年度末に消防組合が解散したことによる消防職員の追加等により、類似団体の平均を上回っている。適正化を図る上で、職員数の大幅な削減を進める必要があり、分野ごとの軽重によってメリハリをつけながら、人口規模に見合った職員数への削減を図る。</a:t>
          </a:r>
          <a:endParaRPr kumimoji="1" lang="ja-JP" altLang="en-US" sz="1300">
            <a:solidFill>
              <a:sysClr val="windowText" lastClr="000000"/>
            </a:solidFill>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119562</xdr:rowOff>
    </xdr:from>
    <xdr:to>
      <xdr:col>24</xdr:col>
      <xdr:colOff>558800</xdr:colOff>
      <xdr:row>65</xdr:row>
      <xdr:rowOff>141968</xdr:rowOff>
    </xdr:to>
    <xdr:cxnSp macro="">
      <xdr:nvCxnSpPr>
        <xdr:cNvPr id="319" name="直線コネクタ 318"/>
        <xdr:cNvCxnSpPr/>
      </xdr:nvCxnSpPr>
      <xdr:spPr>
        <a:xfrm>
          <a:off x="16179800" y="11263812"/>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112667</xdr:rowOff>
    </xdr:from>
    <xdr:to>
      <xdr:col>23</xdr:col>
      <xdr:colOff>406400</xdr:colOff>
      <xdr:row>65</xdr:row>
      <xdr:rowOff>119562</xdr:rowOff>
    </xdr:to>
    <xdr:cxnSp macro="">
      <xdr:nvCxnSpPr>
        <xdr:cNvPr id="322" name="直線コネクタ 321"/>
        <xdr:cNvCxnSpPr/>
      </xdr:nvCxnSpPr>
      <xdr:spPr>
        <a:xfrm>
          <a:off x="15290800" y="1125691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112667</xdr:rowOff>
    </xdr:from>
    <xdr:to>
      <xdr:col>22</xdr:col>
      <xdr:colOff>203200</xdr:colOff>
      <xdr:row>65</xdr:row>
      <xdr:rowOff>129903</xdr:rowOff>
    </xdr:to>
    <xdr:cxnSp macro="">
      <xdr:nvCxnSpPr>
        <xdr:cNvPr id="325" name="直線コネクタ 324"/>
        <xdr:cNvCxnSpPr/>
      </xdr:nvCxnSpPr>
      <xdr:spPr>
        <a:xfrm flipV="1">
          <a:off x="14401800" y="1125691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129903</xdr:rowOff>
    </xdr:from>
    <xdr:to>
      <xdr:col>21</xdr:col>
      <xdr:colOff>0</xdr:colOff>
      <xdr:row>65</xdr:row>
      <xdr:rowOff>166098</xdr:rowOff>
    </xdr:to>
    <xdr:cxnSp macro="">
      <xdr:nvCxnSpPr>
        <xdr:cNvPr id="328" name="直線コネクタ 327"/>
        <xdr:cNvCxnSpPr/>
      </xdr:nvCxnSpPr>
      <xdr:spPr>
        <a:xfrm flipV="1">
          <a:off x="13512800" y="1127415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91168</xdr:rowOff>
    </xdr:from>
    <xdr:to>
      <xdr:col>24</xdr:col>
      <xdr:colOff>609600</xdr:colOff>
      <xdr:row>66</xdr:row>
      <xdr:rowOff>21318</xdr:rowOff>
    </xdr:to>
    <xdr:sp macro="" textlink="">
      <xdr:nvSpPr>
        <xdr:cNvPr id="338" name="円/楕円 337"/>
        <xdr:cNvSpPr/>
      </xdr:nvSpPr>
      <xdr:spPr>
        <a:xfrm>
          <a:off x="16967200" y="1123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63245</xdr:rowOff>
    </xdr:from>
    <xdr:ext cx="762000" cy="259045"/>
    <xdr:sp macro="" textlink="">
      <xdr:nvSpPr>
        <xdr:cNvPr id="339" name="定員管理の状況該当値テキスト"/>
        <xdr:cNvSpPr txBox="1"/>
      </xdr:nvSpPr>
      <xdr:spPr>
        <a:xfrm>
          <a:off x="17106900" y="1120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13.85</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68762</xdr:rowOff>
    </xdr:from>
    <xdr:to>
      <xdr:col>23</xdr:col>
      <xdr:colOff>457200</xdr:colOff>
      <xdr:row>65</xdr:row>
      <xdr:rowOff>170362</xdr:rowOff>
    </xdr:to>
    <xdr:sp macro="" textlink="">
      <xdr:nvSpPr>
        <xdr:cNvPr id="340" name="円/楕円 339"/>
        <xdr:cNvSpPr/>
      </xdr:nvSpPr>
      <xdr:spPr>
        <a:xfrm>
          <a:off x="16129000" y="1121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155139</xdr:rowOff>
    </xdr:from>
    <xdr:ext cx="736600" cy="259045"/>
    <xdr:sp macro="" textlink="">
      <xdr:nvSpPr>
        <xdr:cNvPr id="341" name="テキスト ボックス 340"/>
        <xdr:cNvSpPr txBox="1"/>
      </xdr:nvSpPr>
      <xdr:spPr>
        <a:xfrm>
          <a:off x="15798800" y="1129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61867</xdr:rowOff>
    </xdr:from>
    <xdr:to>
      <xdr:col>22</xdr:col>
      <xdr:colOff>254000</xdr:colOff>
      <xdr:row>65</xdr:row>
      <xdr:rowOff>163467</xdr:rowOff>
    </xdr:to>
    <xdr:sp macro="" textlink="">
      <xdr:nvSpPr>
        <xdr:cNvPr id="342" name="円/楕円 341"/>
        <xdr:cNvSpPr/>
      </xdr:nvSpPr>
      <xdr:spPr>
        <a:xfrm>
          <a:off x="15240000" y="112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148244</xdr:rowOff>
    </xdr:from>
    <xdr:ext cx="762000" cy="259045"/>
    <xdr:sp macro="" textlink="">
      <xdr:nvSpPr>
        <xdr:cNvPr id="343" name="テキスト ボックス 342"/>
        <xdr:cNvSpPr txBox="1"/>
      </xdr:nvSpPr>
      <xdr:spPr>
        <a:xfrm>
          <a:off x="14909800" y="1129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13.68</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79103</xdr:rowOff>
    </xdr:from>
    <xdr:to>
      <xdr:col>21</xdr:col>
      <xdr:colOff>50800</xdr:colOff>
      <xdr:row>66</xdr:row>
      <xdr:rowOff>9253</xdr:rowOff>
    </xdr:to>
    <xdr:sp macro="" textlink="">
      <xdr:nvSpPr>
        <xdr:cNvPr id="344" name="円/楕円 343"/>
        <xdr:cNvSpPr/>
      </xdr:nvSpPr>
      <xdr:spPr>
        <a:xfrm>
          <a:off x="14351000" y="112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165480</xdr:rowOff>
    </xdr:from>
    <xdr:ext cx="762000" cy="259045"/>
    <xdr:sp macro="" textlink="">
      <xdr:nvSpPr>
        <xdr:cNvPr id="345" name="テキスト ボックス 344"/>
        <xdr:cNvSpPr txBox="1"/>
      </xdr:nvSpPr>
      <xdr:spPr>
        <a:xfrm>
          <a:off x="14020800" y="1130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13.78</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115298</xdr:rowOff>
    </xdr:from>
    <xdr:to>
      <xdr:col>19</xdr:col>
      <xdr:colOff>533400</xdr:colOff>
      <xdr:row>66</xdr:row>
      <xdr:rowOff>45448</xdr:rowOff>
    </xdr:to>
    <xdr:sp macro="" textlink="">
      <xdr:nvSpPr>
        <xdr:cNvPr id="346" name="円/楕円 345"/>
        <xdr:cNvSpPr/>
      </xdr:nvSpPr>
      <xdr:spPr>
        <a:xfrm>
          <a:off x="13462000" y="1125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30225</xdr:rowOff>
    </xdr:from>
    <xdr:ext cx="762000" cy="259045"/>
    <xdr:sp macro="" textlink="">
      <xdr:nvSpPr>
        <xdr:cNvPr id="347" name="テキスト ボックス 346"/>
        <xdr:cNvSpPr txBox="1"/>
      </xdr:nvSpPr>
      <xdr:spPr>
        <a:xfrm>
          <a:off x="13131800" y="1134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小中学校の耐震化や、消防署の改築など、近年の大型事業の実施により類似団体平均を上回っており、今後はゆるやかに増加していく見込みである。今後控えている事業の厳選化・重点化を図りつつ、市債の発行にあたっても当該年度の元金償還金以下に抑制するとともに、将来の負担を検証し極力有利な起債を活用するなど公債費の抑制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70273</xdr:rowOff>
    </xdr:from>
    <xdr:to>
      <xdr:col>24</xdr:col>
      <xdr:colOff>558800</xdr:colOff>
      <xdr:row>37</xdr:row>
      <xdr:rowOff>80328</xdr:rowOff>
    </xdr:to>
    <xdr:cxnSp macro="">
      <xdr:nvCxnSpPr>
        <xdr:cNvPr id="381" name="直線コネクタ 380"/>
        <xdr:cNvCxnSpPr/>
      </xdr:nvCxnSpPr>
      <xdr:spPr>
        <a:xfrm>
          <a:off x="16179800" y="6413923"/>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58208</xdr:rowOff>
    </xdr:from>
    <xdr:to>
      <xdr:col>23</xdr:col>
      <xdr:colOff>406400</xdr:colOff>
      <xdr:row>37</xdr:row>
      <xdr:rowOff>70273</xdr:rowOff>
    </xdr:to>
    <xdr:cxnSp macro="">
      <xdr:nvCxnSpPr>
        <xdr:cNvPr id="384" name="直線コネクタ 383"/>
        <xdr:cNvCxnSpPr/>
      </xdr:nvCxnSpPr>
      <xdr:spPr>
        <a:xfrm>
          <a:off x="15290800" y="640185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58208</xdr:rowOff>
    </xdr:from>
    <xdr:to>
      <xdr:col>22</xdr:col>
      <xdr:colOff>203200</xdr:colOff>
      <xdr:row>37</xdr:row>
      <xdr:rowOff>58208</xdr:rowOff>
    </xdr:to>
    <xdr:cxnSp macro="">
      <xdr:nvCxnSpPr>
        <xdr:cNvPr id="387" name="直線コネクタ 386"/>
        <xdr:cNvCxnSpPr/>
      </xdr:nvCxnSpPr>
      <xdr:spPr>
        <a:xfrm>
          <a:off x="14401800" y="64018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58208</xdr:rowOff>
    </xdr:from>
    <xdr:to>
      <xdr:col>21</xdr:col>
      <xdr:colOff>0</xdr:colOff>
      <xdr:row>37</xdr:row>
      <xdr:rowOff>86360</xdr:rowOff>
    </xdr:to>
    <xdr:cxnSp macro="">
      <xdr:nvCxnSpPr>
        <xdr:cNvPr id="390" name="直線コネクタ 389"/>
        <xdr:cNvCxnSpPr/>
      </xdr:nvCxnSpPr>
      <xdr:spPr>
        <a:xfrm flipV="1">
          <a:off x="13512800" y="640185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29528</xdr:rowOff>
    </xdr:from>
    <xdr:to>
      <xdr:col>24</xdr:col>
      <xdr:colOff>609600</xdr:colOff>
      <xdr:row>37</xdr:row>
      <xdr:rowOff>131128</xdr:rowOff>
    </xdr:to>
    <xdr:sp macro="" textlink="">
      <xdr:nvSpPr>
        <xdr:cNvPr id="400" name="円/楕円 399"/>
        <xdr:cNvSpPr/>
      </xdr:nvSpPr>
      <xdr:spPr>
        <a:xfrm>
          <a:off x="169672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1605</xdr:rowOff>
    </xdr:from>
    <xdr:ext cx="762000" cy="259045"/>
    <xdr:sp macro="" textlink="">
      <xdr:nvSpPr>
        <xdr:cNvPr id="401" name="公債費負担の状況該当値テキスト"/>
        <xdr:cNvSpPr txBox="1"/>
      </xdr:nvSpPr>
      <xdr:spPr>
        <a:xfrm>
          <a:off x="17106900" y="634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19473</xdr:rowOff>
    </xdr:from>
    <xdr:to>
      <xdr:col>23</xdr:col>
      <xdr:colOff>457200</xdr:colOff>
      <xdr:row>37</xdr:row>
      <xdr:rowOff>121073</xdr:rowOff>
    </xdr:to>
    <xdr:sp macro="" textlink="">
      <xdr:nvSpPr>
        <xdr:cNvPr id="402" name="円/楕円 401"/>
        <xdr:cNvSpPr/>
      </xdr:nvSpPr>
      <xdr:spPr>
        <a:xfrm>
          <a:off x="16129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105850</xdr:rowOff>
    </xdr:from>
    <xdr:ext cx="736600" cy="259045"/>
    <xdr:sp macro="" textlink="">
      <xdr:nvSpPr>
        <xdr:cNvPr id="403" name="テキスト ボックス 402"/>
        <xdr:cNvSpPr txBox="1"/>
      </xdr:nvSpPr>
      <xdr:spPr>
        <a:xfrm>
          <a:off x="15798800" y="644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7408</xdr:rowOff>
    </xdr:from>
    <xdr:to>
      <xdr:col>22</xdr:col>
      <xdr:colOff>254000</xdr:colOff>
      <xdr:row>37</xdr:row>
      <xdr:rowOff>109008</xdr:rowOff>
    </xdr:to>
    <xdr:sp macro="" textlink="">
      <xdr:nvSpPr>
        <xdr:cNvPr id="404" name="円/楕円 403"/>
        <xdr:cNvSpPr/>
      </xdr:nvSpPr>
      <xdr:spPr>
        <a:xfrm>
          <a:off x="15240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119185</xdr:rowOff>
    </xdr:from>
    <xdr:ext cx="762000" cy="259045"/>
    <xdr:sp macro="" textlink="">
      <xdr:nvSpPr>
        <xdr:cNvPr id="405" name="テキスト ボックス 404"/>
        <xdr:cNvSpPr txBox="1"/>
      </xdr:nvSpPr>
      <xdr:spPr>
        <a:xfrm>
          <a:off x="14909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7408</xdr:rowOff>
    </xdr:from>
    <xdr:to>
      <xdr:col>21</xdr:col>
      <xdr:colOff>50800</xdr:colOff>
      <xdr:row>37</xdr:row>
      <xdr:rowOff>109008</xdr:rowOff>
    </xdr:to>
    <xdr:sp macro="" textlink="">
      <xdr:nvSpPr>
        <xdr:cNvPr id="406" name="円/楕円 405"/>
        <xdr:cNvSpPr/>
      </xdr:nvSpPr>
      <xdr:spPr>
        <a:xfrm>
          <a:off x="14351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119185</xdr:rowOff>
    </xdr:from>
    <xdr:ext cx="762000" cy="259045"/>
    <xdr:sp macro="" textlink="">
      <xdr:nvSpPr>
        <xdr:cNvPr id="407" name="テキスト ボックス 406"/>
        <xdr:cNvSpPr txBox="1"/>
      </xdr:nvSpPr>
      <xdr:spPr>
        <a:xfrm>
          <a:off x="14020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35560</xdr:rowOff>
    </xdr:from>
    <xdr:to>
      <xdr:col>19</xdr:col>
      <xdr:colOff>533400</xdr:colOff>
      <xdr:row>37</xdr:row>
      <xdr:rowOff>137160</xdr:rowOff>
    </xdr:to>
    <xdr:sp macro="" textlink="">
      <xdr:nvSpPr>
        <xdr:cNvPr id="408" name="円/楕円 407"/>
        <xdr:cNvSpPr/>
      </xdr:nvSpPr>
      <xdr:spPr>
        <a:xfrm>
          <a:off x="13462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147337</xdr:rowOff>
    </xdr:from>
    <xdr:ext cx="762000" cy="259045"/>
    <xdr:sp macro="" textlink="">
      <xdr:nvSpPr>
        <xdr:cNvPr id="409" name="テキスト ボックス 408"/>
        <xdr:cNvSpPr txBox="1"/>
      </xdr:nvSpPr>
      <xdr:spPr>
        <a:xfrm>
          <a:off x="13131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新規発行地方債の抑制や、職員数の削減に伴う退職手当負担見込額の減、一部事務組合の地方債現在高の減少等の効果により、改善してきてはいるが、類似団体平均を上回っている。大型事業の実施により今後は増加に転じる見込みのため、今後も引き続き公債費の抑制を図り、率の動向を注視しながら財政健全化に努め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73355</xdr:rowOff>
    </xdr:from>
    <xdr:to>
      <xdr:col>24</xdr:col>
      <xdr:colOff>558800</xdr:colOff>
      <xdr:row>15</xdr:row>
      <xdr:rowOff>91453</xdr:rowOff>
    </xdr:to>
    <xdr:cxnSp macro="">
      <xdr:nvCxnSpPr>
        <xdr:cNvPr id="441" name="直線コネクタ 440"/>
        <xdr:cNvCxnSpPr/>
      </xdr:nvCxnSpPr>
      <xdr:spPr>
        <a:xfrm flipV="1">
          <a:off x="16179800" y="2645105"/>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91453</xdr:rowOff>
    </xdr:from>
    <xdr:to>
      <xdr:col>23</xdr:col>
      <xdr:colOff>406400</xdr:colOff>
      <xdr:row>15</xdr:row>
      <xdr:rowOff>95072</xdr:rowOff>
    </xdr:to>
    <xdr:cxnSp macro="">
      <xdr:nvCxnSpPr>
        <xdr:cNvPr id="444" name="直線コネクタ 443"/>
        <xdr:cNvCxnSpPr/>
      </xdr:nvCxnSpPr>
      <xdr:spPr>
        <a:xfrm flipV="1">
          <a:off x="15290800" y="2663203"/>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95072</xdr:rowOff>
    </xdr:from>
    <xdr:to>
      <xdr:col>22</xdr:col>
      <xdr:colOff>203200</xdr:colOff>
      <xdr:row>15</xdr:row>
      <xdr:rowOff>111239</xdr:rowOff>
    </xdr:to>
    <xdr:cxnSp macro="">
      <xdr:nvCxnSpPr>
        <xdr:cNvPr id="447" name="直線コネクタ 446"/>
        <xdr:cNvCxnSpPr/>
      </xdr:nvCxnSpPr>
      <xdr:spPr>
        <a:xfrm flipV="1">
          <a:off x="14401800" y="2666822"/>
          <a:ext cx="889000" cy="1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111239</xdr:rowOff>
    </xdr:from>
    <xdr:to>
      <xdr:col>21</xdr:col>
      <xdr:colOff>0</xdr:colOff>
      <xdr:row>15</xdr:row>
      <xdr:rowOff>131991</xdr:rowOff>
    </xdr:to>
    <xdr:cxnSp macro="">
      <xdr:nvCxnSpPr>
        <xdr:cNvPr id="450" name="直線コネクタ 449"/>
        <xdr:cNvCxnSpPr/>
      </xdr:nvCxnSpPr>
      <xdr:spPr>
        <a:xfrm flipV="1">
          <a:off x="13512800" y="2682989"/>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22555</xdr:rowOff>
    </xdr:from>
    <xdr:to>
      <xdr:col>24</xdr:col>
      <xdr:colOff>609600</xdr:colOff>
      <xdr:row>15</xdr:row>
      <xdr:rowOff>124155</xdr:rowOff>
    </xdr:to>
    <xdr:sp macro="" textlink="">
      <xdr:nvSpPr>
        <xdr:cNvPr id="460" name="円/楕円 459"/>
        <xdr:cNvSpPr/>
      </xdr:nvSpPr>
      <xdr:spPr>
        <a:xfrm>
          <a:off x="16967200" y="25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166082</xdr:rowOff>
    </xdr:from>
    <xdr:ext cx="762000" cy="259045"/>
    <xdr:sp macro="" textlink="">
      <xdr:nvSpPr>
        <xdr:cNvPr id="461" name="将来負担の状況該当値テキスト"/>
        <xdr:cNvSpPr txBox="1"/>
      </xdr:nvSpPr>
      <xdr:spPr>
        <a:xfrm>
          <a:off x="17106900" y="256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40653</xdr:rowOff>
    </xdr:from>
    <xdr:to>
      <xdr:col>23</xdr:col>
      <xdr:colOff>457200</xdr:colOff>
      <xdr:row>15</xdr:row>
      <xdr:rowOff>142253</xdr:rowOff>
    </xdr:to>
    <xdr:sp macro="" textlink="">
      <xdr:nvSpPr>
        <xdr:cNvPr id="462" name="円/楕円 461"/>
        <xdr:cNvSpPr/>
      </xdr:nvSpPr>
      <xdr:spPr>
        <a:xfrm>
          <a:off x="16129000" y="261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127030</xdr:rowOff>
    </xdr:from>
    <xdr:ext cx="736600" cy="259045"/>
    <xdr:sp macro="" textlink="">
      <xdr:nvSpPr>
        <xdr:cNvPr id="463" name="テキスト ボックス 462"/>
        <xdr:cNvSpPr txBox="1"/>
      </xdr:nvSpPr>
      <xdr:spPr>
        <a:xfrm>
          <a:off x="15798800" y="2698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44272</xdr:rowOff>
    </xdr:from>
    <xdr:to>
      <xdr:col>22</xdr:col>
      <xdr:colOff>254000</xdr:colOff>
      <xdr:row>15</xdr:row>
      <xdr:rowOff>145872</xdr:rowOff>
    </xdr:to>
    <xdr:sp macro="" textlink="">
      <xdr:nvSpPr>
        <xdr:cNvPr id="464" name="円/楕円 463"/>
        <xdr:cNvSpPr/>
      </xdr:nvSpPr>
      <xdr:spPr>
        <a:xfrm>
          <a:off x="15240000" y="261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130649</xdr:rowOff>
    </xdr:from>
    <xdr:ext cx="762000" cy="259045"/>
    <xdr:sp macro="" textlink="">
      <xdr:nvSpPr>
        <xdr:cNvPr id="465" name="テキスト ボックス 464"/>
        <xdr:cNvSpPr txBox="1"/>
      </xdr:nvSpPr>
      <xdr:spPr>
        <a:xfrm>
          <a:off x="14909800" y="270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60439</xdr:rowOff>
    </xdr:from>
    <xdr:to>
      <xdr:col>21</xdr:col>
      <xdr:colOff>50800</xdr:colOff>
      <xdr:row>15</xdr:row>
      <xdr:rowOff>162039</xdr:rowOff>
    </xdr:to>
    <xdr:sp macro="" textlink="">
      <xdr:nvSpPr>
        <xdr:cNvPr id="466" name="円/楕円 465"/>
        <xdr:cNvSpPr/>
      </xdr:nvSpPr>
      <xdr:spPr>
        <a:xfrm>
          <a:off x="14351000" y="263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146816</xdr:rowOff>
    </xdr:from>
    <xdr:ext cx="762000" cy="259045"/>
    <xdr:sp macro="" textlink="">
      <xdr:nvSpPr>
        <xdr:cNvPr id="467" name="テキスト ボックス 466"/>
        <xdr:cNvSpPr txBox="1"/>
      </xdr:nvSpPr>
      <xdr:spPr>
        <a:xfrm>
          <a:off x="14020800" y="271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81191</xdr:rowOff>
    </xdr:from>
    <xdr:to>
      <xdr:col>19</xdr:col>
      <xdr:colOff>533400</xdr:colOff>
      <xdr:row>16</xdr:row>
      <xdr:rowOff>11341</xdr:rowOff>
    </xdr:to>
    <xdr:sp macro="" textlink="">
      <xdr:nvSpPr>
        <xdr:cNvPr id="468" name="円/楕円 467"/>
        <xdr:cNvSpPr/>
      </xdr:nvSpPr>
      <xdr:spPr>
        <a:xfrm>
          <a:off x="13462000" y="26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167568</xdr:rowOff>
    </xdr:from>
    <xdr:ext cx="762000" cy="259045"/>
    <xdr:sp macro="" textlink="">
      <xdr:nvSpPr>
        <xdr:cNvPr id="469" name="テキスト ボックス 468"/>
        <xdr:cNvSpPr txBox="1"/>
      </xdr:nvSpPr>
      <xdr:spPr>
        <a:xfrm>
          <a:off x="13131800" y="273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長崎県松浦市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24,048
23,933
130.55
20,883,975
20,310,993
528,316
9,762,240
20,048,702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80.4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定員適正化計画に基づき職員数の削減に加え、時間外勤務手当の削減、各種委員、嘱託職員数の見直しなど経常的な人件費の抑制に取り組んできたことにより、前年度より類似団体の平均値との差を縮めることができたが、未だその平均を上回っている。今後も継続して職員数や各種手当の削減を計画的に目指す。</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39370</xdr:rowOff>
    </xdr:from>
    <xdr:to>
      <xdr:col>7</xdr:col>
      <xdr:colOff>15875</xdr:colOff>
      <xdr:row>37</xdr:row>
      <xdr:rowOff>130810</xdr:rowOff>
    </xdr:to>
    <xdr:cxnSp macro="">
      <xdr:nvCxnSpPr>
        <xdr:cNvPr id="66" name="直線コネクタ 65"/>
        <xdr:cNvCxnSpPr/>
      </xdr:nvCxnSpPr>
      <xdr:spPr>
        <a:xfrm flipV="1">
          <a:off x="3987800" y="63830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62230</xdr:rowOff>
    </xdr:from>
    <xdr:to>
      <xdr:col>5</xdr:col>
      <xdr:colOff>549275</xdr:colOff>
      <xdr:row>37</xdr:row>
      <xdr:rowOff>130810</xdr:rowOff>
    </xdr:to>
    <xdr:cxnSp macro="">
      <xdr:nvCxnSpPr>
        <xdr:cNvPr id="69" name="直線コネクタ 68"/>
        <xdr:cNvCxnSpPr/>
      </xdr:nvCxnSpPr>
      <xdr:spPr>
        <a:xfrm>
          <a:off x="3098800" y="6405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54610</xdr:rowOff>
    </xdr:from>
    <xdr:to>
      <xdr:col>4</xdr:col>
      <xdr:colOff>346075</xdr:colOff>
      <xdr:row>37</xdr:row>
      <xdr:rowOff>62230</xdr:rowOff>
    </xdr:to>
    <xdr:cxnSp macro="">
      <xdr:nvCxnSpPr>
        <xdr:cNvPr id="72" name="直線コネクタ 71"/>
        <xdr:cNvCxnSpPr/>
      </xdr:nvCxnSpPr>
      <xdr:spPr>
        <a:xfrm>
          <a:off x="2209800" y="6398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96520</xdr:rowOff>
    </xdr:from>
    <xdr:to>
      <xdr:col>3</xdr:col>
      <xdr:colOff>142875</xdr:colOff>
      <xdr:row>37</xdr:row>
      <xdr:rowOff>54610</xdr:rowOff>
    </xdr:to>
    <xdr:cxnSp macro="">
      <xdr:nvCxnSpPr>
        <xdr:cNvPr id="75" name="直線コネクタ 74"/>
        <xdr:cNvCxnSpPr/>
      </xdr:nvCxnSpPr>
      <xdr:spPr>
        <a:xfrm>
          <a:off x="1320800" y="62687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160020</xdr:rowOff>
    </xdr:from>
    <xdr:to>
      <xdr:col>7</xdr:col>
      <xdr:colOff>66675</xdr:colOff>
      <xdr:row>37</xdr:row>
      <xdr:rowOff>90170</xdr:rowOff>
    </xdr:to>
    <xdr:sp macro="" textlink="">
      <xdr:nvSpPr>
        <xdr:cNvPr id="85" name="円/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132097</xdr:rowOff>
    </xdr:from>
    <xdr:ext cx="762000" cy="259045"/>
    <xdr:sp macro="" textlink="">
      <xdr:nvSpPr>
        <xdr:cNvPr id="86" name="人件費該当値テキスト"/>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80010</xdr:rowOff>
    </xdr:from>
    <xdr:to>
      <xdr:col>5</xdr:col>
      <xdr:colOff>600075</xdr:colOff>
      <xdr:row>38</xdr:row>
      <xdr:rowOff>10160</xdr:rowOff>
    </xdr:to>
    <xdr:sp macro="" textlink="">
      <xdr:nvSpPr>
        <xdr:cNvPr id="87" name="円/楕円 86"/>
        <xdr:cNvSpPr/>
      </xdr:nvSpPr>
      <xdr:spPr>
        <a:xfrm>
          <a:off x="3937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166387</xdr:rowOff>
    </xdr:from>
    <xdr:ext cx="736600" cy="259045"/>
    <xdr:sp macro="" textlink="">
      <xdr:nvSpPr>
        <xdr:cNvPr id="88" name="テキスト ボックス 87"/>
        <xdr:cNvSpPr txBox="1"/>
      </xdr:nvSpPr>
      <xdr:spPr>
        <a:xfrm>
          <a:off x="3606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11430</xdr:rowOff>
    </xdr:from>
    <xdr:to>
      <xdr:col>4</xdr:col>
      <xdr:colOff>396875</xdr:colOff>
      <xdr:row>37</xdr:row>
      <xdr:rowOff>113030</xdr:rowOff>
    </xdr:to>
    <xdr:sp macro="" textlink="">
      <xdr:nvSpPr>
        <xdr:cNvPr id="89" name="円/楕円 88"/>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97807</xdr:rowOff>
    </xdr:from>
    <xdr:ext cx="762000" cy="259045"/>
    <xdr:sp macro="" textlink="">
      <xdr:nvSpPr>
        <xdr:cNvPr id="90" name="テキスト ボックス 89"/>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3810</xdr:rowOff>
    </xdr:from>
    <xdr:to>
      <xdr:col>3</xdr:col>
      <xdr:colOff>193675</xdr:colOff>
      <xdr:row>37</xdr:row>
      <xdr:rowOff>105410</xdr:rowOff>
    </xdr:to>
    <xdr:sp macro="" textlink="">
      <xdr:nvSpPr>
        <xdr:cNvPr id="91" name="円/楕円 90"/>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90187</xdr:rowOff>
    </xdr:from>
    <xdr:ext cx="762000" cy="259045"/>
    <xdr:sp macro="" textlink="">
      <xdr:nvSpPr>
        <xdr:cNvPr id="92" name="テキスト ボックス 91"/>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45720</xdr:rowOff>
    </xdr:from>
    <xdr:to>
      <xdr:col>1</xdr:col>
      <xdr:colOff>676275</xdr:colOff>
      <xdr:row>36</xdr:row>
      <xdr:rowOff>147320</xdr:rowOff>
    </xdr:to>
    <xdr:sp macro="" textlink="">
      <xdr:nvSpPr>
        <xdr:cNvPr id="93" name="円/楕円 92"/>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157497</xdr:rowOff>
    </xdr:from>
    <xdr:ext cx="762000" cy="259045"/>
    <xdr:sp macro="" textlink="">
      <xdr:nvSpPr>
        <xdr:cNvPr id="94" name="テキスト ボックス 93"/>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主に、平成２６年１０月からふるさと納税に対する返礼品の発送を開始したことにより、返礼品の配送業務等の委託料が大幅に増大し、類似団体の平均との差が拡大した。経常的な維持管理経費や職員の定員適正化と照らし合わせながら臨時・パートの雇用など総合的なバランスを維持しつつ、必要最小限の経費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15421</xdr:rowOff>
    </xdr:from>
    <xdr:to>
      <xdr:col>24</xdr:col>
      <xdr:colOff>31750</xdr:colOff>
      <xdr:row>17</xdr:row>
      <xdr:rowOff>102507</xdr:rowOff>
    </xdr:to>
    <xdr:cxnSp macro="">
      <xdr:nvCxnSpPr>
        <xdr:cNvPr id="129" name="直線コネクタ 128"/>
        <xdr:cNvCxnSpPr/>
      </xdr:nvCxnSpPr>
      <xdr:spPr>
        <a:xfrm>
          <a:off x="15671800" y="2930071"/>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15421</xdr:rowOff>
    </xdr:from>
    <xdr:to>
      <xdr:col>22</xdr:col>
      <xdr:colOff>565150</xdr:colOff>
      <xdr:row>17</xdr:row>
      <xdr:rowOff>48079</xdr:rowOff>
    </xdr:to>
    <xdr:cxnSp macro="">
      <xdr:nvCxnSpPr>
        <xdr:cNvPr id="132" name="直線コネクタ 131"/>
        <xdr:cNvCxnSpPr/>
      </xdr:nvCxnSpPr>
      <xdr:spPr>
        <a:xfrm flipV="1">
          <a:off x="14782800" y="2930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88900</xdr:rowOff>
    </xdr:from>
    <xdr:to>
      <xdr:col>21</xdr:col>
      <xdr:colOff>361950</xdr:colOff>
      <xdr:row>17</xdr:row>
      <xdr:rowOff>48079</xdr:rowOff>
    </xdr:to>
    <xdr:cxnSp macro="">
      <xdr:nvCxnSpPr>
        <xdr:cNvPr id="135" name="直線コネクタ 134"/>
        <xdr:cNvCxnSpPr/>
      </xdr:nvCxnSpPr>
      <xdr:spPr>
        <a:xfrm>
          <a:off x="13893800" y="28321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88900</xdr:rowOff>
    </xdr:from>
    <xdr:to>
      <xdr:col>20</xdr:col>
      <xdr:colOff>158750</xdr:colOff>
      <xdr:row>16</xdr:row>
      <xdr:rowOff>88900</xdr:rowOff>
    </xdr:to>
    <xdr:cxnSp macro="">
      <xdr:nvCxnSpPr>
        <xdr:cNvPr id="138" name="直線コネクタ 137"/>
        <xdr:cNvCxnSpPr/>
      </xdr:nvCxnSpPr>
      <xdr:spPr>
        <a:xfrm>
          <a:off x="13004800" y="283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42" name="テキスト ボックス 141"/>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51707</xdr:rowOff>
    </xdr:from>
    <xdr:to>
      <xdr:col>24</xdr:col>
      <xdr:colOff>82550</xdr:colOff>
      <xdr:row>17</xdr:row>
      <xdr:rowOff>153307</xdr:rowOff>
    </xdr:to>
    <xdr:sp macro="" textlink="">
      <xdr:nvSpPr>
        <xdr:cNvPr id="148" name="円/楕円 147"/>
        <xdr:cNvSpPr/>
      </xdr:nvSpPr>
      <xdr:spPr>
        <a:xfrm>
          <a:off x="164592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23784</xdr:rowOff>
    </xdr:from>
    <xdr:ext cx="762000" cy="259045"/>
    <xdr:sp macro="" textlink="">
      <xdr:nvSpPr>
        <xdr:cNvPr id="149" name="物件費該当値テキスト"/>
        <xdr:cNvSpPr txBox="1"/>
      </xdr:nvSpPr>
      <xdr:spPr>
        <a:xfrm>
          <a:off x="165989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136071</xdr:rowOff>
    </xdr:from>
    <xdr:to>
      <xdr:col>22</xdr:col>
      <xdr:colOff>615950</xdr:colOff>
      <xdr:row>17</xdr:row>
      <xdr:rowOff>66221</xdr:rowOff>
    </xdr:to>
    <xdr:sp macro="" textlink="">
      <xdr:nvSpPr>
        <xdr:cNvPr id="150" name="円/楕円 149"/>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50998</xdr:rowOff>
    </xdr:from>
    <xdr:ext cx="736600" cy="259045"/>
    <xdr:sp macro="" textlink="">
      <xdr:nvSpPr>
        <xdr:cNvPr id="151" name="テキスト ボックス 150"/>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168729</xdr:rowOff>
    </xdr:from>
    <xdr:to>
      <xdr:col>21</xdr:col>
      <xdr:colOff>412750</xdr:colOff>
      <xdr:row>17</xdr:row>
      <xdr:rowOff>98879</xdr:rowOff>
    </xdr:to>
    <xdr:sp macro="" textlink="">
      <xdr:nvSpPr>
        <xdr:cNvPr id="152" name="円/楕円 151"/>
        <xdr:cNvSpPr/>
      </xdr:nvSpPr>
      <xdr:spPr>
        <a:xfrm>
          <a:off x="14732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83656</xdr:rowOff>
    </xdr:from>
    <xdr:ext cx="762000" cy="259045"/>
    <xdr:sp macro="" textlink="">
      <xdr:nvSpPr>
        <xdr:cNvPr id="153" name="テキスト ボックス 152"/>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38100</xdr:rowOff>
    </xdr:from>
    <xdr:to>
      <xdr:col>20</xdr:col>
      <xdr:colOff>209550</xdr:colOff>
      <xdr:row>16</xdr:row>
      <xdr:rowOff>139700</xdr:rowOff>
    </xdr:to>
    <xdr:sp macro="" textlink="">
      <xdr:nvSpPr>
        <xdr:cNvPr id="154" name="円/楕円 153"/>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55" name="テキスト ボックス 154"/>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38100</xdr:rowOff>
    </xdr:from>
    <xdr:to>
      <xdr:col>19</xdr:col>
      <xdr:colOff>6350</xdr:colOff>
      <xdr:row>16</xdr:row>
      <xdr:rowOff>139700</xdr:rowOff>
    </xdr:to>
    <xdr:sp macro="" textlink="">
      <xdr:nvSpPr>
        <xdr:cNvPr id="156" name="円/楕円 155"/>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124477</xdr:rowOff>
    </xdr:from>
    <xdr:ext cx="762000" cy="259045"/>
    <xdr:sp macro="" textlink="">
      <xdr:nvSpPr>
        <xdr:cNvPr id="157" name="テキスト ボックス 156"/>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平均を若干上回っており、県内でも生活保護率は高い水準にあるが、実績額としては△５％となった。生活保護受給者に対しての後発医薬品の使用推進により、使用率は県内一位となり医療扶助の適正化に大いにつながったうえに、就業支援員を配置することによって、就業までのきめ細やかなサポート体制を充実させたことによる扶助費の削減となった。更なる削減を目指し、生活困窮者の自立支援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165100</xdr:rowOff>
    </xdr:from>
    <xdr:to>
      <xdr:col>7</xdr:col>
      <xdr:colOff>15875</xdr:colOff>
      <xdr:row>57</xdr:row>
      <xdr:rowOff>120650</xdr:rowOff>
    </xdr:to>
    <xdr:cxnSp macro="">
      <xdr:nvCxnSpPr>
        <xdr:cNvPr id="190" name="直線コネクタ 189"/>
        <xdr:cNvCxnSpPr/>
      </xdr:nvCxnSpPr>
      <xdr:spPr>
        <a:xfrm flipV="1">
          <a:off x="3987800" y="97663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6350</xdr:rowOff>
    </xdr:from>
    <xdr:to>
      <xdr:col>5</xdr:col>
      <xdr:colOff>549275</xdr:colOff>
      <xdr:row>57</xdr:row>
      <xdr:rowOff>120650</xdr:rowOff>
    </xdr:to>
    <xdr:cxnSp macro="">
      <xdr:nvCxnSpPr>
        <xdr:cNvPr id="193" name="直線コネクタ 192"/>
        <xdr:cNvCxnSpPr/>
      </xdr:nvCxnSpPr>
      <xdr:spPr>
        <a:xfrm>
          <a:off x="3098800" y="9779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6350</xdr:rowOff>
    </xdr:from>
    <xdr:to>
      <xdr:col>4</xdr:col>
      <xdr:colOff>346075</xdr:colOff>
      <xdr:row>57</xdr:row>
      <xdr:rowOff>95250</xdr:rowOff>
    </xdr:to>
    <xdr:cxnSp macro="">
      <xdr:nvCxnSpPr>
        <xdr:cNvPr id="196" name="直線コネクタ 195"/>
        <xdr:cNvCxnSpPr/>
      </xdr:nvCxnSpPr>
      <xdr:spPr>
        <a:xfrm flipV="1">
          <a:off x="2209800" y="9779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165100</xdr:rowOff>
    </xdr:from>
    <xdr:to>
      <xdr:col>3</xdr:col>
      <xdr:colOff>142875</xdr:colOff>
      <xdr:row>57</xdr:row>
      <xdr:rowOff>95250</xdr:rowOff>
    </xdr:to>
    <xdr:cxnSp macro="">
      <xdr:nvCxnSpPr>
        <xdr:cNvPr id="199" name="直線コネクタ 198"/>
        <xdr:cNvCxnSpPr/>
      </xdr:nvCxnSpPr>
      <xdr:spPr>
        <a:xfrm>
          <a:off x="1320800" y="9766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114300</xdr:rowOff>
    </xdr:from>
    <xdr:to>
      <xdr:col>7</xdr:col>
      <xdr:colOff>66675</xdr:colOff>
      <xdr:row>57</xdr:row>
      <xdr:rowOff>44450</xdr:rowOff>
    </xdr:to>
    <xdr:sp macro="" textlink="">
      <xdr:nvSpPr>
        <xdr:cNvPr id="209" name="円/楕円 208"/>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86377</xdr:rowOff>
    </xdr:from>
    <xdr:ext cx="762000" cy="259045"/>
    <xdr:sp macro="" textlink="">
      <xdr:nvSpPr>
        <xdr:cNvPr id="210" name="扶助費該当値テキスト"/>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69850</xdr:rowOff>
    </xdr:from>
    <xdr:to>
      <xdr:col>5</xdr:col>
      <xdr:colOff>600075</xdr:colOff>
      <xdr:row>58</xdr:row>
      <xdr:rowOff>0</xdr:rowOff>
    </xdr:to>
    <xdr:sp macro="" textlink="">
      <xdr:nvSpPr>
        <xdr:cNvPr id="211" name="円/楕円 210"/>
        <xdr:cNvSpPr/>
      </xdr:nvSpPr>
      <xdr:spPr>
        <a:xfrm>
          <a:off x="3937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156227</xdr:rowOff>
    </xdr:from>
    <xdr:ext cx="736600" cy="259045"/>
    <xdr:sp macro="" textlink="">
      <xdr:nvSpPr>
        <xdr:cNvPr id="212" name="テキスト ボックス 211"/>
        <xdr:cNvSpPr txBox="1"/>
      </xdr:nvSpPr>
      <xdr:spPr>
        <a:xfrm>
          <a:off x="3606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127000</xdr:rowOff>
    </xdr:from>
    <xdr:to>
      <xdr:col>4</xdr:col>
      <xdr:colOff>396875</xdr:colOff>
      <xdr:row>57</xdr:row>
      <xdr:rowOff>57150</xdr:rowOff>
    </xdr:to>
    <xdr:sp macro="" textlink="">
      <xdr:nvSpPr>
        <xdr:cNvPr id="213" name="円/楕円 212"/>
        <xdr:cNvSpPr/>
      </xdr:nvSpPr>
      <xdr:spPr>
        <a:xfrm>
          <a:off x="3048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41927</xdr:rowOff>
    </xdr:from>
    <xdr:ext cx="762000" cy="259045"/>
    <xdr:sp macro="" textlink="">
      <xdr:nvSpPr>
        <xdr:cNvPr id="214" name="テキスト ボックス 213"/>
        <xdr:cNvSpPr txBox="1"/>
      </xdr:nvSpPr>
      <xdr:spPr>
        <a:xfrm>
          <a:off x="2717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44450</xdr:rowOff>
    </xdr:from>
    <xdr:to>
      <xdr:col>3</xdr:col>
      <xdr:colOff>193675</xdr:colOff>
      <xdr:row>57</xdr:row>
      <xdr:rowOff>146050</xdr:rowOff>
    </xdr:to>
    <xdr:sp macro="" textlink="">
      <xdr:nvSpPr>
        <xdr:cNvPr id="215" name="円/楕円 214"/>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130827</xdr:rowOff>
    </xdr:from>
    <xdr:ext cx="762000" cy="259045"/>
    <xdr:sp macro="" textlink="">
      <xdr:nvSpPr>
        <xdr:cNvPr id="216" name="テキスト ボックス 215"/>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114300</xdr:rowOff>
    </xdr:from>
    <xdr:to>
      <xdr:col>1</xdr:col>
      <xdr:colOff>676275</xdr:colOff>
      <xdr:row>57</xdr:row>
      <xdr:rowOff>44450</xdr:rowOff>
    </xdr:to>
    <xdr:sp macro="" textlink="">
      <xdr:nvSpPr>
        <xdr:cNvPr id="217" name="円/楕円 216"/>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29227</xdr:rowOff>
    </xdr:from>
    <xdr:ext cx="762000" cy="259045"/>
    <xdr:sp macro="" textlink="">
      <xdr:nvSpPr>
        <xdr:cNvPr id="218" name="テキスト ボックス 217"/>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平均を下回りほぼ同水準で推移しているが、簡易水道事業や下水道維持管理経費など特別会計への繰出金は増加傾向にある。引き続き料金の適正化や維持管理経費の削減等、経営基盤の安定化を図り、普通会計の負担を減らしていくよう努め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35560</xdr:rowOff>
    </xdr:from>
    <xdr:to>
      <xdr:col>24</xdr:col>
      <xdr:colOff>31750</xdr:colOff>
      <xdr:row>56</xdr:row>
      <xdr:rowOff>50800</xdr:rowOff>
    </xdr:to>
    <xdr:cxnSp macro="">
      <xdr:nvCxnSpPr>
        <xdr:cNvPr id="251" name="直線コネクタ 250"/>
        <xdr:cNvCxnSpPr/>
      </xdr:nvCxnSpPr>
      <xdr:spPr>
        <a:xfrm flipV="1">
          <a:off x="15671800" y="96367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20320</xdr:rowOff>
    </xdr:from>
    <xdr:to>
      <xdr:col>22</xdr:col>
      <xdr:colOff>565150</xdr:colOff>
      <xdr:row>56</xdr:row>
      <xdr:rowOff>50800</xdr:rowOff>
    </xdr:to>
    <xdr:cxnSp macro="">
      <xdr:nvCxnSpPr>
        <xdr:cNvPr id="254" name="直線コネクタ 253"/>
        <xdr:cNvCxnSpPr/>
      </xdr:nvCxnSpPr>
      <xdr:spPr>
        <a:xfrm>
          <a:off x="14782800" y="9621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138430</xdr:rowOff>
    </xdr:from>
    <xdr:to>
      <xdr:col>21</xdr:col>
      <xdr:colOff>361950</xdr:colOff>
      <xdr:row>56</xdr:row>
      <xdr:rowOff>20320</xdr:rowOff>
    </xdr:to>
    <xdr:cxnSp macro="">
      <xdr:nvCxnSpPr>
        <xdr:cNvPr id="257" name="直線コネクタ 256"/>
        <xdr:cNvCxnSpPr/>
      </xdr:nvCxnSpPr>
      <xdr:spPr>
        <a:xfrm>
          <a:off x="13893800" y="9568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123190</xdr:rowOff>
    </xdr:from>
    <xdr:to>
      <xdr:col>20</xdr:col>
      <xdr:colOff>158750</xdr:colOff>
      <xdr:row>55</xdr:row>
      <xdr:rowOff>138430</xdr:rowOff>
    </xdr:to>
    <xdr:cxnSp macro="">
      <xdr:nvCxnSpPr>
        <xdr:cNvPr id="260" name="直線コネクタ 259"/>
        <xdr:cNvCxnSpPr/>
      </xdr:nvCxnSpPr>
      <xdr:spPr>
        <a:xfrm>
          <a:off x="13004800" y="955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156210</xdr:rowOff>
    </xdr:from>
    <xdr:to>
      <xdr:col>24</xdr:col>
      <xdr:colOff>82550</xdr:colOff>
      <xdr:row>56</xdr:row>
      <xdr:rowOff>86360</xdr:rowOff>
    </xdr:to>
    <xdr:sp macro="" textlink="">
      <xdr:nvSpPr>
        <xdr:cNvPr id="270" name="円/楕円 269"/>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1287</xdr:rowOff>
    </xdr:from>
    <xdr:ext cx="762000" cy="259045"/>
    <xdr:sp macro="" textlink="">
      <xdr:nvSpPr>
        <xdr:cNvPr id="271" name="その他該当値テキスト"/>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0</xdr:rowOff>
    </xdr:from>
    <xdr:to>
      <xdr:col>22</xdr:col>
      <xdr:colOff>615950</xdr:colOff>
      <xdr:row>56</xdr:row>
      <xdr:rowOff>101600</xdr:rowOff>
    </xdr:to>
    <xdr:sp macro="" textlink="">
      <xdr:nvSpPr>
        <xdr:cNvPr id="272" name="円/楕円 271"/>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111777</xdr:rowOff>
    </xdr:from>
    <xdr:ext cx="736600" cy="259045"/>
    <xdr:sp macro="" textlink="">
      <xdr:nvSpPr>
        <xdr:cNvPr id="273" name="テキスト ボックス 272"/>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140970</xdr:rowOff>
    </xdr:from>
    <xdr:to>
      <xdr:col>21</xdr:col>
      <xdr:colOff>412750</xdr:colOff>
      <xdr:row>56</xdr:row>
      <xdr:rowOff>71120</xdr:rowOff>
    </xdr:to>
    <xdr:sp macro="" textlink="">
      <xdr:nvSpPr>
        <xdr:cNvPr id="274" name="円/楕円 273"/>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81297</xdr:rowOff>
    </xdr:from>
    <xdr:ext cx="762000" cy="259045"/>
    <xdr:sp macro="" textlink="">
      <xdr:nvSpPr>
        <xdr:cNvPr id="275" name="テキスト ボックス 274"/>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87630</xdr:rowOff>
    </xdr:from>
    <xdr:to>
      <xdr:col>20</xdr:col>
      <xdr:colOff>209550</xdr:colOff>
      <xdr:row>56</xdr:row>
      <xdr:rowOff>17780</xdr:rowOff>
    </xdr:to>
    <xdr:sp macro="" textlink="">
      <xdr:nvSpPr>
        <xdr:cNvPr id="276" name="円/楕円 275"/>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27957</xdr:rowOff>
    </xdr:from>
    <xdr:ext cx="762000" cy="259045"/>
    <xdr:sp macro="" textlink="">
      <xdr:nvSpPr>
        <xdr:cNvPr id="277" name="テキスト ボックス 276"/>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72390</xdr:rowOff>
    </xdr:from>
    <xdr:to>
      <xdr:col>19</xdr:col>
      <xdr:colOff>6350</xdr:colOff>
      <xdr:row>56</xdr:row>
      <xdr:rowOff>2540</xdr:rowOff>
    </xdr:to>
    <xdr:sp macro="" textlink="">
      <xdr:nvSpPr>
        <xdr:cNvPr id="278" name="円/楕円 277"/>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12717</xdr:rowOff>
    </xdr:from>
    <xdr:ext cx="762000" cy="259045"/>
    <xdr:sp macro="" textlink="">
      <xdr:nvSpPr>
        <xdr:cNvPr id="279" name="テキスト ボックス 278"/>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一部事務組合への負担金が多額であるうえ、平成２７年度から保育所等保護者負担金の見直しを行い、保育所に入所する第２子以降を無料としたことで、保育所に預ける乳幼児が大幅に増加し、補助費が拡大した。このような独自施策の中で、優先度を勘案しながら補助金等の見直しを進めるとともに、適正かつ効果的な補助金の交付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51562</xdr:rowOff>
    </xdr:from>
    <xdr:to>
      <xdr:col>24</xdr:col>
      <xdr:colOff>31750</xdr:colOff>
      <xdr:row>37</xdr:row>
      <xdr:rowOff>106426</xdr:rowOff>
    </xdr:to>
    <xdr:cxnSp macro="">
      <xdr:nvCxnSpPr>
        <xdr:cNvPr id="309" name="直線コネクタ 308"/>
        <xdr:cNvCxnSpPr/>
      </xdr:nvCxnSpPr>
      <xdr:spPr>
        <a:xfrm>
          <a:off x="15671800" y="639521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168165</xdr:rowOff>
    </xdr:from>
    <xdr:ext cx="762000" cy="259045"/>
    <xdr:sp macro="" textlink="">
      <xdr:nvSpPr>
        <xdr:cNvPr id="310" name="補助費等平均値テキスト"/>
        <xdr:cNvSpPr txBox="1"/>
      </xdr:nvSpPr>
      <xdr:spPr>
        <a:xfrm>
          <a:off x="16598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33274</xdr:rowOff>
    </xdr:from>
    <xdr:to>
      <xdr:col>22</xdr:col>
      <xdr:colOff>565150</xdr:colOff>
      <xdr:row>37</xdr:row>
      <xdr:rowOff>51562</xdr:rowOff>
    </xdr:to>
    <xdr:cxnSp macro="">
      <xdr:nvCxnSpPr>
        <xdr:cNvPr id="312" name="直線コネクタ 311"/>
        <xdr:cNvCxnSpPr/>
      </xdr:nvCxnSpPr>
      <xdr:spPr>
        <a:xfrm>
          <a:off x="14782800" y="6376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33274</xdr:rowOff>
    </xdr:from>
    <xdr:to>
      <xdr:col>21</xdr:col>
      <xdr:colOff>361950</xdr:colOff>
      <xdr:row>37</xdr:row>
      <xdr:rowOff>46990</xdr:rowOff>
    </xdr:to>
    <xdr:cxnSp macro="">
      <xdr:nvCxnSpPr>
        <xdr:cNvPr id="315" name="直線コネクタ 314"/>
        <xdr:cNvCxnSpPr/>
      </xdr:nvCxnSpPr>
      <xdr:spPr>
        <a:xfrm flipV="1">
          <a:off x="13893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163576</xdr:rowOff>
    </xdr:from>
    <xdr:to>
      <xdr:col>20</xdr:col>
      <xdr:colOff>158750</xdr:colOff>
      <xdr:row>37</xdr:row>
      <xdr:rowOff>46990</xdr:rowOff>
    </xdr:to>
    <xdr:cxnSp macro="">
      <xdr:nvCxnSpPr>
        <xdr:cNvPr id="318" name="直線コネクタ 317"/>
        <xdr:cNvCxnSpPr/>
      </xdr:nvCxnSpPr>
      <xdr:spPr>
        <a:xfrm>
          <a:off x="13004800" y="63357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55626</xdr:rowOff>
    </xdr:from>
    <xdr:to>
      <xdr:col>24</xdr:col>
      <xdr:colOff>82550</xdr:colOff>
      <xdr:row>37</xdr:row>
      <xdr:rowOff>157226</xdr:rowOff>
    </xdr:to>
    <xdr:sp macro="" textlink="">
      <xdr:nvSpPr>
        <xdr:cNvPr id="328" name="円/楕円 327"/>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27703</xdr:rowOff>
    </xdr:from>
    <xdr:ext cx="762000" cy="259045"/>
    <xdr:sp macro="" textlink="">
      <xdr:nvSpPr>
        <xdr:cNvPr id="329"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762</xdr:rowOff>
    </xdr:from>
    <xdr:to>
      <xdr:col>22</xdr:col>
      <xdr:colOff>615950</xdr:colOff>
      <xdr:row>37</xdr:row>
      <xdr:rowOff>102362</xdr:rowOff>
    </xdr:to>
    <xdr:sp macro="" textlink="">
      <xdr:nvSpPr>
        <xdr:cNvPr id="330" name="円/楕円 329"/>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31" name="テキスト ボックス 330"/>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153924</xdr:rowOff>
    </xdr:from>
    <xdr:to>
      <xdr:col>21</xdr:col>
      <xdr:colOff>412750</xdr:colOff>
      <xdr:row>37</xdr:row>
      <xdr:rowOff>84074</xdr:rowOff>
    </xdr:to>
    <xdr:sp macro="" textlink="">
      <xdr:nvSpPr>
        <xdr:cNvPr id="332" name="円/楕円 331"/>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68851</xdr:rowOff>
    </xdr:from>
    <xdr:ext cx="762000" cy="259045"/>
    <xdr:sp macro="" textlink="">
      <xdr:nvSpPr>
        <xdr:cNvPr id="333" name="テキスト ボックス 332"/>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167640</xdr:rowOff>
    </xdr:from>
    <xdr:to>
      <xdr:col>20</xdr:col>
      <xdr:colOff>209550</xdr:colOff>
      <xdr:row>37</xdr:row>
      <xdr:rowOff>97790</xdr:rowOff>
    </xdr:to>
    <xdr:sp macro="" textlink="">
      <xdr:nvSpPr>
        <xdr:cNvPr id="334" name="円/楕円 333"/>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82567</xdr:rowOff>
    </xdr:from>
    <xdr:ext cx="762000" cy="259045"/>
    <xdr:sp macro="" textlink="">
      <xdr:nvSpPr>
        <xdr:cNvPr id="335" name="テキスト ボックス 334"/>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112776</xdr:rowOff>
    </xdr:from>
    <xdr:to>
      <xdr:col>19</xdr:col>
      <xdr:colOff>6350</xdr:colOff>
      <xdr:row>37</xdr:row>
      <xdr:rowOff>42926</xdr:rowOff>
    </xdr:to>
    <xdr:sp macro="" textlink="">
      <xdr:nvSpPr>
        <xdr:cNvPr id="336" name="円/楕円 335"/>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27703</xdr:rowOff>
    </xdr:from>
    <xdr:ext cx="762000" cy="259045"/>
    <xdr:sp macro="" textlink="">
      <xdr:nvSpPr>
        <xdr:cNvPr id="337" name="テキスト ボックス 336"/>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平成１８年度から平成２１年度にかけて実施した繰上償還の効果により徐々に改善していたが、前年度と同様に小中学校の耐震化などの大型事業の実施により、若干増加しつつある。市債発行の平準化や圧縮に努めつつ、実施事業の厳選と重点化を図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18415</xdr:rowOff>
    </xdr:from>
    <xdr:to>
      <xdr:col>7</xdr:col>
      <xdr:colOff>15875</xdr:colOff>
      <xdr:row>75</xdr:row>
      <xdr:rowOff>33655</xdr:rowOff>
    </xdr:to>
    <xdr:cxnSp macro="">
      <xdr:nvCxnSpPr>
        <xdr:cNvPr id="369" name="直線コネクタ 368"/>
        <xdr:cNvCxnSpPr/>
      </xdr:nvCxnSpPr>
      <xdr:spPr>
        <a:xfrm>
          <a:off x="3987800" y="1287716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18415</xdr:rowOff>
    </xdr:from>
    <xdr:to>
      <xdr:col>5</xdr:col>
      <xdr:colOff>549275</xdr:colOff>
      <xdr:row>75</xdr:row>
      <xdr:rowOff>35560</xdr:rowOff>
    </xdr:to>
    <xdr:cxnSp macro="">
      <xdr:nvCxnSpPr>
        <xdr:cNvPr id="372" name="直線コネクタ 371"/>
        <xdr:cNvCxnSpPr/>
      </xdr:nvCxnSpPr>
      <xdr:spPr>
        <a:xfrm flipV="1">
          <a:off x="3098800" y="128771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61612</xdr:rowOff>
    </xdr:from>
    <xdr:ext cx="736600" cy="259045"/>
    <xdr:sp macro="" textlink="">
      <xdr:nvSpPr>
        <xdr:cNvPr id="374" name="テキスト ボックス 373"/>
        <xdr:cNvSpPr txBox="1"/>
      </xdr:nvSpPr>
      <xdr:spPr>
        <a:xfrm>
          <a:off x="3606800" y="1292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26035</xdr:rowOff>
    </xdr:from>
    <xdr:to>
      <xdr:col>4</xdr:col>
      <xdr:colOff>346075</xdr:colOff>
      <xdr:row>75</xdr:row>
      <xdr:rowOff>35560</xdr:rowOff>
    </xdr:to>
    <xdr:cxnSp macro="">
      <xdr:nvCxnSpPr>
        <xdr:cNvPr id="375" name="直線コネクタ 374"/>
        <xdr:cNvCxnSpPr/>
      </xdr:nvCxnSpPr>
      <xdr:spPr>
        <a:xfrm>
          <a:off x="2209800" y="128847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6985</xdr:rowOff>
    </xdr:from>
    <xdr:to>
      <xdr:col>3</xdr:col>
      <xdr:colOff>142875</xdr:colOff>
      <xdr:row>75</xdr:row>
      <xdr:rowOff>26035</xdr:rowOff>
    </xdr:to>
    <xdr:cxnSp macro="">
      <xdr:nvCxnSpPr>
        <xdr:cNvPr id="378" name="直線コネクタ 377"/>
        <xdr:cNvCxnSpPr/>
      </xdr:nvCxnSpPr>
      <xdr:spPr>
        <a:xfrm>
          <a:off x="1320800" y="128657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71137</xdr:rowOff>
    </xdr:from>
    <xdr:ext cx="762000" cy="259045"/>
    <xdr:sp macro="" textlink="">
      <xdr:nvSpPr>
        <xdr:cNvPr id="380" name="テキスト ボックス 379"/>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76852</xdr:rowOff>
    </xdr:from>
    <xdr:ext cx="762000" cy="259045"/>
    <xdr:sp macro="" textlink="">
      <xdr:nvSpPr>
        <xdr:cNvPr id="382" name="テキスト ボックス 381"/>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154305</xdr:rowOff>
    </xdr:from>
    <xdr:to>
      <xdr:col>7</xdr:col>
      <xdr:colOff>66675</xdr:colOff>
      <xdr:row>75</xdr:row>
      <xdr:rowOff>84455</xdr:rowOff>
    </xdr:to>
    <xdr:sp macro="" textlink="">
      <xdr:nvSpPr>
        <xdr:cNvPr id="388" name="円/楕円 387"/>
        <xdr:cNvSpPr/>
      </xdr:nvSpPr>
      <xdr:spPr>
        <a:xfrm>
          <a:off x="47752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126382</xdr:rowOff>
    </xdr:from>
    <xdr:ext cx="762000" cy="259045"/>
    <xdr:sp macro="" textlink="">
      <xdr:nvSpPr>
        <xdr:cNvPr id="389" name="公債費該当値テキスト"/>
        <xdr:cNvSpPr txBox="1"/>
      </xdr:nvSpPr>
      <xdr:spPr>
        <a:xfrm>
          <a:off x="4914900" y="12813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139065</xdr:rowOff>
    </xdr:from>
    <xdr:to>
      <xdr:col>5</xdr:col>
      <xdr:colOff>600075</xdr:colOff>
      <xdr:row>75</xdr:row>
      <xdr:rowOff>69215</xdr:rowOff>
    </xdr:to>
    <xdr:sp macro="" textlink="">
      <xdr:nvSpPr>
        <xdr:cNvPr id="390" name="円/楕円 389"/>
        <xdr:cNvSpPr/>
      </xdr:nvSpPr>
      <xdr:spPr>
        <a:xfrm>
          <a:off x="3937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79392</xdr:rowOff>
    </xdr:from>
    <xdr:ext cx="736600" cy="259045"/>
    <xdr:sp macro="" textlink="">
      <xdr:nvSpPr>
        <xdr:cNvPr id="391" name="テキスト ボックス 390"/>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156210</xdr:rowOff>
    </xdr:from>
    <xdr:to>
      <xdr:col>4</xdr:col>
      <xdr:colOff>396875</xdr:colOff>
      <xdr:row>75</xdr:row>
      <xdr:rowOff>86360</xdr:rowOff>
    </xdr:to>
    <xdr:sp macro="" textlink="">
      <xdr:nvSpPr>
        <xdr:cNvPr id="392" name="円/楕円 391"/>
        <xdr:cNvSpPr/>
      </xdr:nvSpPr>
      <xdr:spPr>
        <a:xfrm>
          <a:off x="3048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71137</xdr:rowOff>
    </xdr:from>
    <xdr:ext cx="762000" cy="259045"/>
    <xdr:sp macro="" textlink="">
      <xdr:nvSpPr>
        <xdr:cNvPr id="393" name="テキスト ボックス 392"/>
        <xdr:cNvSpPr txBox="1"/>
      </xdr:nvSpPr>
      <xdr:spPr>
        <a:xfrm>
          <a:off x="2717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146685</xdr:rowOff>
    </xdr:from>
    <xdr:to>
      <xdr:col>3</xdr:col>
      <xdr:colOff>193675</xdr:colOff>
      <xdr:row>75</xdr:row>
      <xdr:rowOff>76835</xdr:rowOff>
    </xdr:to>
    <xdr:sp macro="" textlink="">
      <xdr:nvSpPr>
        <xdr:cNvPr id="394" name="円/楕円 393"/>
        <xdr:cNvSpPr/>
      </xdr:nvSpPr>
      <xdr:spPr>
        <a:xfrm>
          <a:off x="21590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87012</xdr:rowOff>
    </xdr:from>
    <xdr:ext cx="762000" cy="259045"/>
    <xdr:sp macro="" textlink="">
      <xdr:nvSpPr>
        <xdr:cNvPr id="395" name="テキスト ボックス 394"/>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127635</xdr:rowOff>
    </xdr:from>
    <xdr:to>
      <xdr:col>1</xdr:col>
      <xdr:colOff>676275</xdr:colOff>
      <xdr:row>75</xdr:row>
      <xdr:rowOff>57785</xdr:rowOff>
    </xdr:to>
    <xdr:sp macro="" textlink="">
      <xdr:nvSpPr>
        <xdr:cNvPr id="396" name="円/楕円 395"/>
        <xdr:cNvSpPr/>
      </xdr:nvSpPr>
      <xdr:spPr>
        <a:xfrm>
          <a:off x="1270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67962</xdr:rowOff>
    </xdr:from>
    <xdr:ext cx="762000" cy="259045"/>
    <xdr:sp macro="" textlink="">
      <xdr:nvSpPr>
        <xdr:cNvPr id="397" name="テキスト ボックス 396"/>
        <xdr:cNvSpPr txBox="1"/>
      </xdr:nvSpPr>
      <xdr:spPr>
        <a:xfrm>
          <a:off x="939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平均を上回っており、簡易水道事業や下水道維持管理経費など特別会計への繰出金は増加傾向にある。引き続き料金の適正化や維持管理経費の削減等、経営基盤の安定化を図り、普通会計の負担を減らしていくよう努める。</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8128</xdr:rowOff>
    </xdr:from>
    <xdr:to>
      <xdr:col>24</xdr:col>
      <xdr:colOff>31750</xdr:colOff>
      <xdr:row>80</xdr:row>
      <xdr:rowOff>26415</xdr:rowOff>
    </xdr:to>
    <xdr:cxnSp macro="">
      <xdr:nvCxnSpPr>
        <xdr:cNvPr id="428" name="直線コネクタ 427"/>
        <xdr:cNvCxnSpPr/>
      </xdr:nvCxnSpPr>
      <xdr:spPr>
        <a:xfrm flipV="1">
          <a:off x="15671800" y="137241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65295</xdr:rowOff>
    </xdr:from>
    <xdr:ext cx="762000" cy="259045"/>
    <xdr:sp macro="" textlink="">
      <xdr:nvSpPr>
        <xdr:cNvPr id="429"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92711</xdr:rowOff>
    </xdr:from>
    <xdr:to>
      <xdr:col>22</xdr:col>
      <xdr:colOff>565150</xdr:colOff>
      <xdr:row>80</xdr:row>
      <xdr:rowOff>26415</xdr:rowOff>
    </xdr:to>
    <xdr:cxnSp macro="">
      <xdr:nvCxnSpPr>
        <xdr:cNvPr id="431" name="直線コネクタ 430"/>
        <xdr:cNvCxnSpPr/>
      </xdr:nvCxnSpPr>
      <xdr:spPr>
        <a:xfrm>
          <a:off x="14782800" y="13637261"/>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34814</xdr:rowOff>
    </xdr:from>
    <xdr:ext cx="736600" cy="259045"/>
    <xdr:sp macro="" textlink="">
      <xdr:nvSpPr>
        <xdr:cNvPr id="433" name="テキスト ボックス 432"/>
        <xdr:cNvSpPr txBox="1"/>
      </xdr:nvSpPr>
      <xdr:spPr>
        <a:xfrm>
          <a:off x="15290800" y="1323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46989</xdr:rowOff>
    </xdr:from>
    <xdr:to>
      <xdr:col>21</xdr:col>
      <xdr:colOff>361950</xdr:colOff>
      <xdr:row>79</xdr:row>
      <xdr:rowOff>92711</xdr:rowOff>
    </xdr:to>
    <xdr:cxnSp macro="">
      <xdr:nvCxnSpPr>
        <xdr:cNvPr id="434" name="直線コネクタ 433"/>
        <xdr:cNvCxnSpPr/>
      </xdr:nvCxnSpPr>
      <xdr:spPr>
        <a:xfrm>
          <a:off x="13893800" y="135915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137685</xdr:rowOff>
    </xdr:from>
    <xdr:ext cx="762000" cy="259045"/>
    <xdr:sp macro="" textlink="">
      <xdr:nvSpPr>
        <xdr:cNvPr id="436" name="テキスト ボックス 435"/>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40132</xdr:rowOff>
    </xdr:from>
    <xdr:to>
      <xdr:col>20</xdr:col>
      <xdr:colOff>158750</xdr:colOff>
      <xdr:row>79</xdr:row>
      <xdr:rowOff>46989</xdr:rowOff>
    </xdr:to>
    <xdr:cxnSp macro="">
      <xdr:nvCxnSpPr>
        <xdr:cNvPr id="437" name="直線コネクタ 436"/>
        <xdr:cNvCxnSpPr/>
      </xdr:nvCxnSpPr>
      <xdr:spPr>
        <a:xfrm>
          <a:off x="13004800" y="13413232"/>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160545</xdr:rowOff>
    </xdr:from>
    <xdr:ext cx="762000" cy="259045"/>
    <xdr:sp macro="" textlink="">
      <xdr:nvSpPr>
        <xdr:cNvPr id="439" name="テキスト ボックス 438"/>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128778</xdr:rowOff>
    </xdr:from>
    <xdr:to>
      <xdr:col>24</xdr:col>
      <xdr:colOff>82550</xdr:colOff>
      <xdr:row>80</xdr:row>
      <xdr:rowOff>58928</xdr:rowOff>
    </xdr:to>
    <xdr:sp macro="" textlink="">
      <xdr:nvSpPr>
        <xdr:cNvPr id="447" name="円/楕円 446"/>
        <xdr:cNvSpPr/>
      </xdr:nvSpPr>
      <xdr:spPr>
        <a:xfrm>
          <a:off x="164592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100855</xdr:rowOff>
    </xdr:from>
    <xdr:ext cx="762000" cy="259045"/>
    <xdr:sp macro="" textlink="">
      <xdr:nvSpPr>
        <xdr:cNvPr id="448" name="公債費以外該当値テキスト"/>
        <xdr:cNvSpPr txBox="1"/>
      </xdr:nvSpPr>
      <xdr:spPr>
        <a:xfrm>
          <a:off x="165989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147065</xdr:rowOff>
    </xdr:from>
    <xdr:to>
      <xdr:col>22</xdr:col>
      <xdr:colOff>615950</xdr:colOff>
      <xdr:row>80</xdr:row>
      <xdr:rowOff>77215</xdr:rowOff>
    </xdr:to>
    <xdr:sp macro="" textlink="">
      <xdr:nvSpPr>
        <xdr:cNvPr id="449" name="円/楕円 448"/>
        <xdr:cNvSpPr/>
      </xdr:nvSpPr>
      <xdr:spPr>
        <a:xfrm>
          <a:off x="15621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61992</xdr:rowOff>
    </xdr:from>
    <xdr:ext cx="736600" cy="259045"/>
    <xdr:sp macro="" textlink="">
      <xdr:nvSpPr>
        <xdr:cNvPr id="450" name="テキスト ボックス 449"/>
        <xdr:cNvSpPr txBox="1"/>
      </xdr:nvSpPr>
      <xdr:spPr>
        <a:xfrm>
          <a:off x="15290800" y="13777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41911</xdr:rowOff>
    </xdr:from>
    <xdr:to>
      <xdr:col>21</xdr:col>
      <xdr:colOff>412750</xdr:colOff>
      <xdr:row>79</xdr:row>
      <xdr:rowOff>143511</xdr:rowOff>
    </xdr:to>
    <xdr:sp macro="" textlink="">
      <xdr:nvSpPr>
        <xdr:cNvPr id="451" name="円/楕円 450"/>
        <xdr:cNvSpPr/>
      </xdr:nvSpPr>
      <xdr:spPr>
        <a:xfrm>
          <a:off x="14732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128288</xdr:rowOff>
    </xdr:from>
    <xdr:ext cx="762000" cy="259045"/>
    <xdr:sp macro="" textlink="">
      <xdr:nvSpPr>
        <xdr:cNvPr id="452" name="テキスト ボックス 451"/>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167639</xdr:rowOff>
    </xdr:from>
    <xdr:to>
      <xdr:col>20</xdr:col>
      <xdr:colOff>209550</xdr:colOff>
      <xdr:row>79</xdr:row>
      <xdr:rowOff>97789</xdr:rowOff>
    </xdr:to>
    <xdr:sp macro="" textlink="">
      <xdr:nvSpPr>
        <xdr:cNvPr id="453" name="円/楕円 452"/>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82566</xdr:rowOff>
    </xdr:from>
    <xdr:ext cx="762000" cy="259045"/>
    <xdr:sp macro="" textlink="">
      <xdr:nvSpPr>
        <xdr:cNvPr id="454" name="テキスト ボックス 453"/>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160782</xdr:rowOff>
    </xdr:from>
    <xdr:to>
      <xdr:col>19</xdr:col>
      <xdr:colOff>6350</xdr:colOff>
      <xdr:row>78</xdr:row>
      <xdr:rowOff>90932</xdr:rowOff>
    </xdr:to>
    <xdr:sp macro="" textlink="">
      <xdr:nvSpPr>
        <xdr:cNvPr id="455" name="円/楕円 454"/>
        <xdr:cNvSpPr/>
      </xdr:nvSpPr>
      <xdr:spPr>
        <a:xfrm>
          <a:off x="12954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101109</xdr:rowOff>
    </xdr:from>
    <xdr:ext cx="762000" cy="259045"/>
    <xdr:sp macro="" textlink="">
      <xdr:nvSpPr>
        <xdr:cNvPr id="456" name="テキスト ボックス 455"/>
        <xdr:cNvSpPr txBox="1"/>
      </xdr:nvSpPr>
      <xdr:spPr>
        <a:xfrm>
          <a:off x="12623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長崎県松浦市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146654</xdr:rowOff>
    </xdr:from>
    <xdr:to>
      <xdr:col>4</xdr:col>
      <xdr:colOff>1117600</xdr:colOff>
      <xdr:row>13</xdr:row>
      <xdr:rowOff>151389</xdr:rowOff>
    </xdr:to>
    <xdr:cxnSp macro="">
      <xdr:nvCxnSpPr>
        <xdr:cNvPr id="52" name="直線コネクタ 51"/>
        <xdr:cNvCxnSpPr/>
      </xdr:nvCxnSpPr>
      <xdr:spPr bwMode="auto">
        <a:xfrm>
          <a:off x="5003800" y="2423129"/>
          <a:ext cx="647700" cy="4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146654</xdr:rowOff>
    </xdr:from>
    <xdr:to>
      <xdr:col>4</xdr:col>
      <xdr:colOff>469900</xdr:colOff>
      <xdr:row>14</xdr:row>
      <xdr:rowOff>52406</xdr:rowOff>
    </xdr:to>
    <xdr:cxnSp macro="">
      <xdr:nvCxnSpPr>
        <xdr:cNvPr id="55" name="直線コネクタ 54"/>
        <xdr:cNvCxnSpPr/>
      </xdr:nvCxnSpPr>
      <xdr:spPr bwMode="auto">
        <a:xfrm flipV="1">
          <a:off x="4305300" y="2423129"/>
          <a:ext cx="698500" cy="77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144744</xdr:rowOff>
    </xdr:from>
    <xdr:to>
      <xdr:col>3</xdr:col>
      <xdr:colOff>904875</xdr:colOff>
      <xdr:row>14</xdr:row>
      <xdr:rowOff>52406</xdr:rowOff>
    </xdr:to>
    <xdr:cxnSp macro="">
      <xdr:nvCxnSpPr>
        <xdr:cNvPr id="58" name="直線コネクタ 57"/>
        <xdr:cNvCxnSpPr/>
      </xdr:nvCxnSpPr>
      <xdr:spPr bwMode="auto">
        <a:xfrm>
          <a:off x="3606800" y="2421219"/>
          <a:ext cx="698500" cy="79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144744</xdr:rowOff>
    </xdr:from>
    <xdr:to>
      <xdr:col>3</xdr:col>
      <xdr:colOff>206375</xdr:colOff>
      <xdr:row>13</xdr:row>
      <xdr:rowOff>170804</xdr:rowOff>
    </xdr:to>
    <xdr:cxnSp macro="">
      <xdr:nvCxnSpPr>
        <xdr:cNvPr id="61" name="直線コネクタ 60"/>
        <xdr:cNvCxnSpPr/>
      </xdr:nvCxnSpPr>
      <xdr:spPr bwMode="auto">
        <a:xfrm flipV="1">
          <a:off x="2908300" y="2421219"/>
          <a:ext cx="698500" cy="2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100589</xdr:rowOff>
    </xdr:from>
    <xdr:to>
      <xdr:col>5</xdr:col>
      <xdr:colOff>34925</xdr:colOff>
      <xdr:row>14</xdr:row>
      <xdr:rowOff>30739</xdr:rowOff>
    </xdr:to>
    <xdr:sp macro="" textlink="">
      <xdr:nvSpPr>
        <xdr:cNvPr id="71" name="円/楕円 70"/>
        <xdr:cNvSpPr/>
      </xdr:nvSpPr>
      <xdr:spPr bwMode="auto">
        <a:xfrm>
          <a:off x="5600700" y="2377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117116</xdr:rowOff>
    </xdr:from>
    <xdr:ext cx="762000" cy="259045"/>
    <xdr:sp macro="" textlink="">
      <xdr:nvSpPr>
        <xdr:cNvPr id="72" name="人口1人当たり決算額の推移該当値テキスト130"/>
        <xdr:cNvSpPr txBox="1"/>
      </xdr:nvSpPr>
      <xdr:spPr>
        <a:xfrm>
          <a:off x="5740400" y="222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132,423</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95854</xdr:rowOff>
    </xdr:from>
    <xdr:to>
      <xdr:col>4</xdr:col>
      <xdr:colOff>520700</xdr:colOff>
      <xdr:row>14</xdr:row>
      <xdr:rowOff>26004</xdr:rowOff>
    </xdr:to>
    <xdr:sp macro="" textlink="">
      <xdr:nvSpPr>
        <xdr:cNvPr id="73" name="円/楕円 72"/>
        <xdr:cNvSpPr/>
      </xdr:nvSpPr>
      <xdr:spPr bwMode="auto">
        <a:xfrm>
          <a:off x="4953000" y="2372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36181</xdr:rowOff>
    </xdr:from>
    <xdr:ext cx="736600" cy="259045"/>
    <xdr:sp macro="" textlink="">
      <xdr:nvSpPr>
        <xdr:cNvPr id="74" name="テキスト ボックス 73"/>
        <xdr:cNvSpPr txBox="1"/>
      </xdr:nvSpPr>
      <xdr:spPr>
        <a:xfrm>
          <a:off x="4622800" y="2141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132,713</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1606</xdr:rowOff>
    </xdr:from>
    <xdr:to>
      <xdr:col>3</xdr:col>
      <xdr:colOff>955675</xdr:colOff>
      <xdr:row>14</xdr:row>
      <xdr:rowOff>103206</xdr:rowOff>
    </xdr:to>
    <xdr:sp macro="" textlink="">
      <xdr:nvSpPr>
        <xdr:cNvPr id="75" name="円/楕円 74"/>
        <xdr:cNvSpPr/>
      </xdr:nvSpPr>
      <xdr:spPr bwMode="auto">
        <a:xfrm>
          <a:off x="4254500" y="2449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113383</xdr:rowOff>
    </xdr:from>
    <xdr:ext cx="762000" cy="259045"/>
    <xdr:sp macro="" textlink="">
      <xdr:nvSpPr>
        <xdr:cNvPr id="76" name="テキスト ボックス 75"/>
        <xdr:cNvSpPr txBox="1"/>
      </xdr:nvSpPr>
      <xdr:spPr>
        <a:xfrm>
          <a:off x="3924300" y="221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127,985</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93944</xdr:rowOff>
    </xdr:from>
    <xdr:to>
      <xdr:col>3</xdr:col>
      <xdr:colOff>257175</xdr:colOff>
      <xdr:row>14</xdr:row>
      <xdr:rowOff>24094</xdr:rowOff>
    </xdr:to>
    <xdr:sp macro="" textlink="">
      <xdr:nvSpPr>
        <xdr:cNvPr id="77" name="円/楕円 76"/>
        <xdr:cNvSpPr/>
      </xdr:nvSpPr>
      <xdr:spPr bwMode="auto">
        <a:xfrm>
          <a:off x="3556000" y="2370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34271</xdr:rowOff>
    </xdr:from>
    <xdr:ext cx="762000" cy="259045"/>
    <xdr:sp macro="" textlink="">
      <xdr:nvSpPr>
        <xdr:cNvPr id="78" name="テキスト ボックス 77"/>
        <xdr:cNvSpPr txBox="1"/>
      </xdr:nvSpPr>
      <xdr:spPr>
        <a:xfrm>
          <a:off x="3225800" y="213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132,830</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120004</xdr:rowOff>
    </xdr:from>
    <xdr:to>
      <xdr:col>2</xdr:col>
      <xdr:colOff>692150</xdr:colOff>
      <xdr:row>14</xdr:row>
      <xdr:rowOff>50154</xdr:rowOff>
    </xdr:to>
    <xdr:sp macro="" textlink="">
      <xdr:nvSpPr>
        <xdr:cNvPr id="79" name="円/楕円 78"/>
        <xdr:cNvSpPr/>
      </xdr:nvSpPr>
      <xdr:spPr bwMode="auto">
        <a:xfrm>
          <a:off x="2857500" y="2396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60331</xdr:rowOff>
    </xdr:from>
    <xdr:ext cx="762000" cy="259045"/>
    <xdr:sp macro="" textlink="">
      <xdr:nvSpPr>
        <xdr:cNvPr id="80" name="テキスト ボックス 79"/>
        <xdr:cNvSpPr txBox="1"/>
      </xdr:nvSpPr>
      <xdr:spPr>
        <a:xfrm>
          <a:off x="2527300" y="216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131,234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276329</xdr:rowOff>
    </xdr:from>
    <xdr:to>
      <xdr:col>4</xdr:col>
      <xdr:colOff>1117600</xdr:colOff>
      <xdr:row>37</xdr:row>
      <xdr:rowOff>282211</xdr:rowOff>
    </xdr:to>
    <xdr:cxnSp macro="">
      <xdr:nvCxnSpPr>
        <xdr:cNvPr id="114" name="直線コネクタ 113"/>
        <xdr:cNvCxnSpPr/>
      </xdr:nvCxnSpPr>
      <xdr:spPr bwMode="auto">
        <a:xfrm flipV="1">
          <a:off x="5003800" y="7401029"/>
          <a:ext cx="647700" cy="5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282211</xdr:rowOff>
    </xdr:from>
    <xdr:to>
      <xdr:col>4</xdr:col>
      <xdr:colOff>469900</xdr:colOff>
      <xdr:row>37</xdr:row>
      <xdr:rowOff>290723</xdr:rowOff>
    </xdr:to>
    <xdr:cxnSp macro="">
      <xdr:nvCxnSpPr>
        <xdr:cNvPr id="117" name="直線コネクタ 116"/>
        <xdr:cNvCxnSpPr/>
      </xdr:nvCxnSpPr>
      <xdr:spPr bwMode="auto">
        <a:xfrm flipV="1">
          <a:off x="4305300" y="7406911"/>
          <a:ext cx="698500" cy="8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290723</xdr:rowOff>
    </xdr:from>
    <xdr:to>
      <xdr:col>3</xdr:col>
      <xdr:colOff>904875</xdr:colOff>
      <xdr:row>37</xdr:row>
      <xdr:rowOff>295924</xdr:rowOff>
    </xdr:to>
    <xdr:cxnSp macro="">
      <xdr:nvCxnSpPr>
        <xdr:cNvPr id="120" name="直線コネクタ 119"/>
        <xdr:cNvCxnSpPr/>
      </xdr:nvCxnSpPr>
      <xdr:spPr bwMode="auto">
        <a:xfrm flipV="1">
          <a:off x="3606800" y="7415423"/>
          <a:ext cx="698500" cy="5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295924</xdr:rowOff>
    </xdr:from>
    <xdr:to>
      <xdr:col>3</xdr:col>
      <xdr:colOff>206375</xdr:colOff>
      <xdr:row>37</xdr:row>
      <xdr:rowOff>302192</xdr:rowOff>
    </xdr:to>
    <xdr:cxnSp macro="">
      <xdr:nvCxnSpPr>
        <xdr:cNvPr id="123" name="直線コネクタ 122"/>
        <xdr:cNvCxnSpPr/>
      </xdr:nvCxnSpPr>
      <xdr:spPr bwMode="auto">
        <a:xfrm flipV="1">
          <a:off x="2908300" y="7420624"/>
          <a:ext cx="698500" cy="6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225529</xdr:rowOff>
    </xdr:from>
    <xdr:to>
      <xdr:col>5</xdr:col>
      <xdr:colOff>34925</xdr:colOff>
      <xdr:row>37</xdr:row>
      <xdr:rowOff>327129</xdr:rowOff>
    </xdr:to>
    <xdr:sp macro="" textlink="">
      <xdr:nvSpPr>
        <xdr:cNvPr id="133" name="円/楕円 132"/>
        <xdr:cNvSpPr/>
      </xdr:nvSpPr>
      <xdr:spPr bwMode="auto">
        <a:xfrm>
          <a:off x="5600700" y="7350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7106</xdr:rowOff>
    </xdr:from>
    <xdr:ext cx="762000" cy="259045"/>
    <xdr:sp macro="" textlink="">
      <xdr:nvSpPr>
        <xdr:cNvPr id="134" name="人口1人当たり決算額の推移該当値テキスト445"/>
        <xdr:cNvSpPr txBox="1"/>
      </xdr:nvSpPr>
      <xdr:spPr>
        <a:xfrm>
          <a:off x="5740400" y="713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40,806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231411</xdr:rowOff>
    </xdr:from>
    <xdr:to>
      <xdr:col>4</xdr:col>
      <xdr:colOff>520700</xdr:colOff>
      <xdr:row>37</xdr:row>
      <xdr:rowOff>333011</xdr:rowOff>
    </xdr:to>
    <xdr:sp macro="" textlink="">
      <xdr:nvSpPr>
        <xdr:cNvPr id="135" name="円/楕円 134"/>
        <xdr:cNvSpPr/>
      </xdr:nvSpPr>
      <xdr:spPr bwMode="auto">
        <a:xfrm>
          <a:off x="4953000" y="7356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288</xdr:rowOff>
    </xdr:from>
    <xdr:ext cx="736600" cy="259045"/>
    <xdr:sp macro="" textlink="">
      <xdr:nvSpPr>
        <xdr:cNvPr id="136" name="テキスト ボックス 135"/>
        <xdr:cNvSpPr txBox="1"/>
      </xdr:nvSpPr>
      <xdr:spPr>
        <a:xfrm>
          <a:off x="4622800" y="712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39,262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239923</xdr:rowOff>
    </xdr:from>
    <xdr:to>
      <xdr:col>3</xdr:col>
      <xdr:colOff>955675</xdr:colOff>
      <xdr:row>37</xdr:row>
      <xdr:rowOff>341523</xdr:rowOff>
    </xdr:to>
    <xdr:sp macro="" textlink="">
      <xdr:nvSpPr>
        <xdr:cNvPr id="137" name="円/楕円 136"/>
        <xdr:cNvSpPr/>
      </xdr:nvSpPr>
      <xdr:spPr bwMode="auto">
        <a:xfrm>
          <a:off x="4254500" y="7364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8800</xdr:rowOff>
    </xdr:from>
    <xdr:ext cx="762000" cy="259045"/>
    <xdr:sp macro="" textlink="">
      <xdr:nvSpPr>
        <xdr:cNvPr id="138" name="テキスト ボックス 137"/>
        <xdr:cNvSpPr txBox="1"/>
      </xdr:nvSpPr>
      <xdr:spPr>
        <a:xfrm>
          <a:off x="3924300" y="713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37,028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245124</xdr:rowOff>
    </xdr:from>
    <xdr:to>
      <xdr:col>3</xdr:col>
      <xdr:colOff>257175</xdr:colOff>
      <xdr:row>38</xdr:row>
      <xdr:rowOff>3824</xdr:rowOff>
    </xdr:to>
    <xdr:sp macro="" textlink="">
      <xdr:nvSpPr>
        <xdr:cNvPr id="139" name="円/楕円 138"/>
        <xdr:cNvSpPr/>
      </xdr:nvSpPr>
      <xdr:spPr bwMode="auto">
        <a:xfrm>
          <a:off x="3556000" y="7369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14001</xdr:rowOff>
    </xdr:from>
    <xdr:ext cx="762000" cy="259045"/>
    <xdr:sp macro="" textlink="">
      <xdr:nvSpPr>
        <xdr:cNvPr id="140" name="テキスト ボックス 139"/>
        <xdr:cNvSpPr txBox="1"/>
      </xdr:nvSpPr>
      <xdr:spPr>
        <a:xfrm>
          <a:off x="3225800" y="71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35,663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251392</xdr:rowOff>
    </xdr:from>
    <xdr:to>
      <xdr:col>2</xdr:col>
      <xdr:colOff>692150</xdr:colOff>
      <xdr:row>38</xdr:row>
      <xdr:rowOff>10092</xdr:rowOff>
    </xdr:to>
    <xdr:sp macro="" textlink="">
      <xdr:nvSpPr>
        <xdr:cNvPr id="141" name="円/楕円 140"/>
        <xdr:cNvSpPr/>
      </xdr:nvSpPr>
      <xdr:spPr bwMode="auto">
        <a:xfrm>
          <a:off x="2857500" y="7376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20269</xdr:rowOff>
    </xdr:from>
    <xdr:ext cx="762000" cy="259045"/>
    <xdr:sp macro="" textlink="">
      <xdr:nvSpPr>
        <xdr:cNvPr id="142" name="テキスト ボックス 141"/>
        <xdr:cNvSpPr txBox="1"/>
      </xdr:nvSpPr>
      <xdr:spPr>
        <a:xfrm>
          <a:off x="2527300" y="714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34,018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長崎県松浦市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24,048
23,933
130.55
20,883,975
20,310,993
528,316
9,762,240
20,048,702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80.4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8527</xdr:rowOff>
    </xdr:from>
    <xdr:to>
      <xdr:col>6</xdr:col>
      <xdr:colOff>511175</xdr:colOff>
      <xdr:row>33</xdr:row>
      <xdr:rowOff>38416</xdr:rowOff>
    </xdr:to>
    <xdr:cxnSp macro="">
      <xdr:nvCxnSpPr>
        <xdr:cNvPr id="65" name="直線コネクタ 64"/>
        <xdr:cNvCxnSpPr/>
      </xdr:nvCxnSpPr>
      <xdr:spPr>
        <a:xfrm>
          <a:off x="3797300" y="5666377"/>
          <a:ext cx="838200" cy="2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159503</xdr:rowOff>
    </xdr:from>
    <xdr:to>
      <xdr:col>5</xdr:col>
      <xdr:colOff>358775</xdr:colOff>
      <xdr:row>33</xdr:row>
      <xdr:rowOff>8527</xdr:rowOff>
    </xdr:to>
    <xdr:cxnSp macro="">
      <xdr:nvCxnSpPr>
        <xdr:cNvPr id="68" name="直線コネクタ 67"/>
        <xdr:cNvCxnSpPr/>
      </xdr:nvCxnSpPr>
      <xdr:spPr>
        <a:xfrm>
          <a:off x="2908300" y="5645903"/>
          <a:ext cx="889000" cy="2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159503</xdr:rowOff>
    </xdr:from>
    <xdr:to>
      <xdr:col>4</xdr:col>
      <xdr:colOff>155575</xdr:colOff>
      <xdr:row>32</xdr:row>
      <xdr:rowOff>161131</xdr:rowOff>
    </xdr:to>
    <xdr:cxnSp macro="">
      <xdr:nvCxnSpPr>
        <xdr:cNvPr id="71" name="直線コネクタ 70"/>
        <xdr:cNvCxnSpPr/>
      </xdr:nvCxnSpPr>
      <xdr:spPr>
        <a:xfrm flipV="1">
          <a:off x="2019300" y="5645903"/>
          <a:ext cx="8890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161131</xdr:rowOff>
    </xdr:from>
    <xdr:to>
      <xdr:col>2</xdr:col>
      <xdr:colOff>638175</xdr:colOff>
      <xdr:row>33</xdr:row>
      <xdr:rowOff>50289</xdr:rowOff>
    </xdr:to>
    <xdr:cxnSp macro="">
      <xdr:nvCxnSpPr>
        <xdr:cNvPr id="74" name="直線コネクタ 73"/>
        <xdr:cNvCxnSpPr/>
      </xdr:nvCxnSpPr>
      <xdr:spPr>
        <a:xfrm flipV="1">
          <a:off x="1130300" y="5647531"/>
          <a:ext cx="889000" cy="6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159066</xdr:rowOff>
    </xdr:from>
    <xdr:to>
      <xdr:col>6</xdr:col>
      <xdr:colOff>561975</xdr:colOff>
      <xdr:row>33</xdr:row>
      <xdr:rowOff>89216</xdr:rowOff>
    </xdr:to>
    <xdr:sp macro="" textlink="">
      <xdr:nvSpPr>
        <xdr:cNvPr id="84" name="円/楕円 83"/>
        <xdr:cNvSpPr/>
      </xdr:nvSpPr>
      <xdr:spPr>
        <a:xfrm>
          <a:off x="4584700" y="56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10493</xdr:rowOff>
    </xdr:from>
    <xdr:ext cx="599010" cy="259045"/>
    <xdr:sp macro="" textlink="">
      <xdr:nvSpPr>
        <xdr:cNvPr id="85" name="人件費該当値テキスト"/>
        <xdr:cNvSpPr txBox="1"/>
      </xdr:nvSpPr>
      <xdr:spPr>
        <a:xfrm>
          <a:off x="4686300" y="549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119,089</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129177</xdr:rowOff>
    </xdr:from>
    <xdr:to>
      <xdr:col>5</xdr:col>
      <xdr:colOff>409575</xdr:colOff>
      <xdr:row>33</xdr:row>
      <xdr:rowOff>59327</xdr:rowOff>
    </xdr:to>
    <xdr:sp macro="" textlink="">
      <xdr:nvSpPr>
        <xdr:cNvPr id="86" name="円/楕円 85"/>
        <xdr:cNvSpPr/>
      </xdr:nvSpPr>
      <xdr:spPr>
        <a:xfrm>
          <a:off x="3746500" y="56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75854</xdr:rowOff>
    </xdr:from>
    <xdr:ext cx="599010" cy="259045"/>
    <xdr:sp macro="" textlink="">
      <xdr:nvSpPr>
        <xdr:cNvPr id="87" name="テキスト ボックス 86"/>
        <xdr:cNvSpPr txBox="1"/>
      </xdr:nvSpPr>
      <xdr:spPr>
        <a:xfrm>
          <a:off x="3497794" y="5390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121,181</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108703</xdr:rowOff>
    </xdr:from>
    <xdr:to>
      <xdr:col>4</xdr:col>
      <xdr:colOff>206375</xdr:colOff>
      <xdr:row>33</xdr:row>
      <xdr:rowOff>38853</xdr:rowOff>
    </xdr:to>
    <xdr:sp macro="" textlink="">
      <xdr:nvSpPr>
        <xdr:cNvPr id="88" name="円/楕円 87"/>
        <xdr:cNvSpPr/>
      </xdr:nvSpPr>
      <xdr:spPr>
        <a:xfrm>
          <a:off x="2857500" y="559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55380</xdr:rowOff>
    </xdr:from>
    <xdr:ext cx="599010" cy="259045"/>
    <xdr:sp macro="" textlink="">
      <xdr:nvSpPr>
        <xdr:cNvPr id="89" name="テキスト ボックス 88"/>
        <xdr:cNvSpPr txBox="1"/>
      </xdr:nvSpPr>
      <xdr:spPr>
        <a:xfrm>
          <a:off x="2608794" y="537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122,614</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110331</xdr:rowOff>
    </xdr:from>
    <xdr:to>
      <xdr:col>3</xdr:col>
      <xdr:colOff>3175</xdr:colOff>
      <xdr:row>33</xdr:row>
      <xdr:rowOff>40481</xdr:rowOff>
    </xdr:to>
    <xdr:sp macro="" textlink="">
      <xdr:nvSpPr>
        <xdr:cNvPr id="90" name="円/楕円 89"/>
        <xdr:cNvSpPr/>
      </xdr:nvSpPr>
      <xdr:spPr>
        <a:xfrm>
          <a:off x="1968500" y="559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57008</xdr:rowOff>
    </xdr:from>
    <xdr:ext cx="599010" cy="259045"/>
    <xdr:sp macro="" textlink="">
      <xdr:nvSpPr>
        <xdr:cNvPr id="91" name="テキスト ボックス 90"/>
        <xdr:cNvSpPr txBox="1"/>
      </xdr:nvSpPr>
      <xdr:spPr>
        <a:xfrm>
          <a:off x="1719794" y="537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122,500</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170939</xdr:rowOff>
    </xdr:from>
    <xdr:to>
      <xdr:col>1</xdr:col>
      <xdr:colOff>485775</xdr:colOff>
      <xdr:row>33</xdr:row>
      <xdr:rowOff>101089</xdr:rowOff>
    </xdr:to>
    <xdr:sp macro="" textlink="">
      <xdr:nvSpPr>
        <xdr:cNvPr id="92" name="円/楕円 91"/>
        <xdr:cNvSpPr/>
      </xdr:nvSpPr>
      <xdr:spPr>
        <a:xfrm>
          <a:off x="1079500" y="565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117616</xdr:rowOff>
    </xdr:from>
    <xdr:ext cx="599010" cy="259045"/>
    <xdr:sp macro="" textlink="">
      <xdr:nvSpPr>
        <xdr:cNvPr id="93" name="テキスト ボックス 92"/>
        <xdr:cNvSpPr txBox="1"/>
      </xdr:nvSpPr>
      <xdr:spPr>
        <a:xfrm>
          <a:off x="830794" y="543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118,258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24867</xdr:rowOff>
    </xdr:from>
    <xdr:to>
      <xdr:col>6</xdr:col>
      <xdr:colOff>511175</xdr:colOff>
      <xdr:row>54</xdr:row>
      <xdr:rowOff>97028</xdr:rowOff>
    </xdr:to>
    <xdr:cxnSp macro="">
      <xdr:nvCxnSpPr>
        <xdr:cNvPr id="123" name="直線コネクタ 122"/>
        <xdr:cNvCxnSpPr/>
      </xdr:nvCxnSpPr>
      <xdr:spPr>
        <a:xfrm flipV="1">
          <a:off x="3797300" y="9283167"/>
          <a:ext cx="838200" cy="7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97028</xdr:rowOff>
    </xdr:from>
    <xdr:to>
      <xdr:col>5</xdr:col>
      <xdr:colOff>358775</xdr:colOff>
      <xdr:row>54</xdr:row>
      <xdr:rowOff>169240</xdr:rowOff>
    </xdr:to>
    <xdr:cxnSp macro="">
      <xdr:nvCxnSpPr>
        <xdr:cNvPr id="126" name="直線コネクタ 125"/>
        <xdr:cNvCxnSpPr/>
      </xdr:nvCxnSpPr>
      <xdr:spPr>
        <a:xfrm flipV="1">
          <a:off x="2908300" y="9355328"/>
          <a:ext cx="889000" cy="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169240</xdr:rowOff>
    </xdr:from>
    <xdr:to>
      <xdr:col>4</xdr:col>
      <xdr:colOff>155575</xdr:colOff>
      <xdr:row>55</xdr:row>
      <xdr:rowOff>40957</xdr:rowOff>
    </xdr:to>
    <xdr:cxnSp macro="">
      <xdr:nvCxnSpPr>
        <xdr:cNvPr id="129" name="直線コネクタ 128"/>
        <xdr:cNvCxnSpPr/>
      </xdr:nvCxnSpPr>
      <xdr:spPr>
        <a:xfrm flipV="1">
          <a:off x="2019300" y="9427540"/>
          <a:ext cx="889000" cy="4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2578</xdr:rowOff>
    </xdr:from>
    <xdr:to>
      <xdr:col>2</xdr:col>
      <xdr:colOff>638175</xdr:colOff>
      <xdr:row>55</xdr:row>
      <xdr:rowOff>40957</xdr:rowOff>
    </xdr:to>
    <xdr:cxnSp macro="">
      <xdr:nvCxnSpPr>
        <xdr:cNvPr id="132" name="直線コネクタ 131"/>
        <xdr:cNvCxnSpPr/>
      </xdr:nvCxnSpPr>
      <xdr:spPr>
        <a:xfrm>
          <a:off x="1130300" y="9432328"/>
          <a:ext cx="889000" cy="3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34" name="テキスト ボックス 133"/>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54373</xdr:rowOff>
    </xdr:from>
    <xdr:ext cx="534377" cy="259045"/>
    <xdr:sp macro="" textlink="">
      <xdr:nvSpPr>
        <xdr:cNvPr id="136" name="テキスト ボックス 135"/>
        <xdr:cNvSpPr txBox="1"/>
      </xdr:nvSpPr>
      <xdr:spPr>
        <a:xfrm>
          <a:off x="863111" y="96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145517</xdr:rowOff>
    </xdr:from>
    <xdr:to>
      <xdr:col>6</xdr:col>
      <xdr:colOff>561975</xdr:colOff>
      <xdr:row>54</xdr:row>
      <xdr:rowOff>75667</xdr:rowOff>
    </xdr:to>
    <xdr:sp macro="" textlink="">
      <xdr:nvSpPr>
        <xdr:cNvPr id="142" name="円/楕円 141"/>
        <xdr:cNvSpPr/>
      </xdr:nvSpPr>
      <xdr:spPr>
        <a:xfrm>
          <a:off x="4584700" y="923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168394</xdr:rowOff>
    </xdr:from>
    <xdr:ext cx="534377" cy="259045"/>
    <xdr:sp macro="" textlink="">
      <xdr:nvSpPr>
        <xdr:cNvPr id="143" name="物件費該当値テキスト"/>
        <xdr:cNvSpPr txBox="1"/>
      </xdr:nvSpPr>
      <xdr:spPr>
        <a:xfrm>
          <a:off x="4686300" y="908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99,042</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46228</xdr:rowOff>
    </xdr:from>
    <xdr:to>
      <xdr:col>5</xdr:col>
      <xdr:colOff>409575</xdr:colOff>
      <xdr:row>54</xdr:row>
      <xdr:rowOff>147828</xdr:rowOff>
    </xdr:to>
    <xdr:sp macro="" textlink="">
      <xdr:nvSpPr>
        <xdr:cNvPr id="144" name="円/楕円 143"/>
        <xdr:cNvSpPr/>
      </xdr:nvSpPr>
      <xdr:spPr>
        <a:xfrm>
          <a:off x="3746500" y="930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164355</xdr:rowOff>
    </xdr:from>
    <xdr:ext cx="534377" cy="259045"/>
    <xdr:sp macro="" textlink="">
      <xdr:nvSpPr>
        <xdr:cNvPr id="145" name="テキスト ボックス 144"/>
        <xdr:cNvSpPr txBox="1"/>
      </xdr:nvSpPr>
      <xdr:spPr>
        <a:xfrm>
          <a:off x="3530111" y="907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93,360</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118440</xdr:rowOff>
    </xdr:from>
    <xdr:to>
      <xdr:col>4</xdr:col>
      <xdr:colOff>206375</xdr:colOff>
      <xdr:row>55</xdr:row>
      <xdr:rowOff>48590</xdr:rowOff>
    </xdr:to>
    <xdr:sp macro="" textlink="">
      <xdr:nvSpPr>
        <xdr:cNvPr id="146" name="円/楕円 145"/>
        <xdr:cNvSpPr/>
      </xdr:nvSpPr>
      <xdr:spPr>
        <a:xfrm>
          <a:off x="2857500" y="93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65117</xdr:rowOff>
    </xdr:from>
    <xdr:ext cx="534377" cy="259045"/>
    <xdr:sp macro="" textlink="">
      <xdr:nvSpPr>
        <xdr:cNvPr id="147" name="テキスト ボックス 146"/>
        <xdr:cNvSpPr txBox="1"/>
      </xdr:nvSpPr>
      <xdr:spPr>
        <a:xfrm>
          <a:off x="2641111" y="915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87,674</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161607</xdr:rowOff>
    </xdr:from>
    <xdr:to>
      <xdr:col>3</xdr:col>
      <xdr:colOff>3175</xdr:colOff>
      <xdr:row>55</xdr:row>
      <xdr:rowOff>91757</xdr:rowOff>
    </xdr:to>
    <xdr:sp macro="" textlink="">
      <xdr:nvSpPr>
        <xdr:cNvPr id="148" name="円/楕円 147"/>
        <xdr:cNvSpPr/>
      </xdr:nvSpPr>
      <xdr:spPr>
        <a:xfrm>
          <a:off x="1968500" y="941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108284</xdr:rowOff>
    </xdr:from>
    <xdr:ext cx="534377" cy="259045"/>
    <xdr:sp macro="" textlink="">
      <xdr:nvSpPr>
        <xdr:cNvPr id="149" name="テキスト ボックス 148"/>
        <xdr:cNvSpPr txBox="1"/>
      </xdr:nvSpPr>
      <xdr:spPr>
        <a:xfrm>
          <a:off x="1752111" y="919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84,275</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123228</xdr:rowOff>
    </xdr:from>
    <xdr:to>
      <xdr:col>1</xdr:col>
      <xdr:colOff>485775</xdr:colOff>
      <xdr:row>55</xdr:row>
      <xdr:rowOff>53378</xdr:rowOff>
    </xdr:to>
    <xdr:sp macro="" textlink="">
      <xdr:nvSpPr>
        <xdr:cNvPr id="150" name="円/楕円 149"/>
        <xdr:cNvSpPr/>
      </xdr:nvSpPr>
      <xdr:spPr>
        <a:xfrm>
          <a:off x="1079500" y="938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69905</xdr:rowOff>
    </xdr:from>
    <xdr:ext cx="534377" cy="259045"/>
    <xdr:sp macro="" textlink="">
      <xdr:nvSpPr>
        <xdr:cNvPr id="151" name="テキスト ボックス 150"/>
        <xdr:cNvSpPr txBox="1"/>
      </xdr:nvSpPr>
      <xdr:spPr>
        <a:xfrm>
          <a:off x="863111" y="9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137528</xdr:rowOff>
    </xdr:from>
    <xdr:to>
      <xdr:col>6</xdr:col>
      <xdr:colOff>511175</xdr:colOff>
      <xdr:row>78</xdr:row>
      <xdr:rowOff>144157</xdr:rowOff>
    </xdr:to>
    <xdr:cxnSp macro="">
      <xdr:nvCxnSpPr>
        <xdr:cNvPr id="180" name="直線コネクタ 179"/>
        <xdr:cNvCxnSpPr/>
      </xdr:nvCxnSpPr>
      <xdr:spPr>
        <a:xfrm>
          <a:off x="3797300" y="13510628"/>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137528</xdr:rowOff>
    </xdr:from>
    <xdr:to>
      <xdr:col>5</xdr:col>
      <xdr:colOff>358775</xdr:colOff>
      <xdr:row>78</xdr:row>
      <xdr:rowOff>157835</xdr:rowOff>
    </xdr:to>
    <xdr:cxnSp macro="">
      <xdr:nvCxnSpPr>
        <xdr:cNvPr id="183" name="直線コネクタ 182"/>
        <xdr:cNvCxnSpPr/>
      </xdr:nvCxnSpPr>
      <xdr:spPr>
        <a:xfrm flipV="1">
          <a:off x="2908300" y="13510628"/>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152540</xdr:rowOff>
    </xdr:from>
    <xdr:to>
      <xdr:col>4</xdr:col>
      <xdr:colOff>155575</xdr:colOff>
      <xdr:row>78</xdr:row>
      <xdr:rowOff>157835</xdr:rowOff>
    </xdr:to>
    <xdr:cxnSp macro="">
      <xdr:nvCxnSpPr>
        <xdr:cNvPr id="186" name="直線コネクタ 185"/>
        <xdr:cNvCxnSpPr/>
      </xdr:nvCxnSpPr>
      <xdr:spPr>
        <a:xfrm>
          <a:off x="2019300" y="13525640"/>
          <a:ext cx="8890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152540</xdr:rowOff>
    </xdr:from>
    <xdr:to>
      <xdr:col>2</xdr:col>
      <xdr:colOff>638175</xdr:colOff>
      <xdr:row>79</xdr:row>
      <xdr:rowOff>5283</xdr:rowOff>
    </xdr:to>
    <xdr:cxnSp macro="">
      <xdr:nvCxnSpPr>
        <xdr:cNvPr id="189" name="直線コネクタ 188"/>
        <xdr:cNvCxnSpPr/>
      </xdr:nvCxnSpPr>
      <xdr:spPr>
        <a:xfrm flipV="1">
          <a:off x="1130300" y="13525640"/>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93357</xdr:rowOff>
    </xdr:from>
    <xdr:to>
      <xdr:col>6</xdr:col>
      <xdr:colOff>561975</xdr:colOff>
      <xdr:row>79</xdr:row>
      <xdr:rowOff>23507</xdr:rowOff>
    </xdr:to>
    <xdr:sp macro="" textlink="">
      <xdr:nvSpPr>
        <xdr:cNvPr id="199" name="円/楕円 198"/>
        <xdr:cNvSpPr/>
      </xdr:nvSpPr>
      <xdr:spPr>
        <a:xfrm>
          <a:off x="4584700" y="134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8284</xdr:rowOff>
    </xdr:from>
    <xdr:ext cx="469744" cy="259045"/>
    <xdr:sp macro="" textlink="">
      <xdr:nvSpPr>
        <xdr:cNvPr id="200" name="維持補修費該当値テキスト"/>
        <xdr:cNvSpPr txBox="1"/>
      </xdr:nvSpPr>
      <xdr:spPr>
        <a:xfrm>
          <a:off x="4686300" y="1338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86728</xdr:rowOff>
    </xdr:from>
    <xdr:to>
      <xdr:col>5</xdr:col>
      <xdr:colOff>409575</xdr:colOff>
      <xdr:row>79</xdr:row>
      <xdr:rowOff>16878</xdr:rowOff>
    </xdr:to>
    <xdr:sp macro="" textlink="">
      <xdr:nvSpPr>
        <xdr:cNvPr id="201" name="円/楕円 200"/>
        <xdr:cNvSpPr/>
      </xdr:nvSpPr>
      <xdr:spPr>
        <a:xfrm>
          <a:off x="3746500" y="134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8005</xdr:rowOff>
    </xdr:from>
    <xdr:ext cx="469744" cy="259045"/>
    <xdr:sp macro="" textlink="">
      <xdr:nvSpPr>
        <xdr:cNvPr id="202" name="テキスト ボックス 201"/>
        <xdr:cNvSpPr txBox="1"/>
      </xdr:nvSpPr>
      <xdr:spPr>
        <a:xfrm>
          <a:off x="3562427" y="1355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107035</xdr:rowOff>
    </xdr:from>
    <xdr:to>
      <xdr:col>4</xdr:col>
      <xdr:colOff>206375</xdr:colOff>
      <xdr:row>79</xdr:row>
      <xdr:rowOff>37185</xdr:rowOff>
    </xdr:to>
    <xdr:sp macro="" textlink="">
      <xdr:nvSpPr>
        <xdr:cNvPr id="203" name="円/楕円 202"/>
        <xdr:cNvSpPr/>
      </xdr:nvSpPr>
      <xdr:spPr>
        <a:xfrm>
          <a:off x="2857500" y="134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28312</xdr:rowOff>
    </xdr:from>
    <xdr:ext cx="469744" cy="259045"/>
    <xdr:sp macro="" textlink="">
      <xdr:nvSpPr>
        <xdr:cNvPr id="204" name="テキスト ボックス 203"/>
        <xdr:cNvSpPr txBox="1"/>
      </xdr:nvSpPr>
      <xdr:spPr>
        <a:xfrm>
          <a:off x="2673427" y="1357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101740</xdr:rowOff>
    </xdr:from>
    <xdr:to>
      <xdr:col>3</xdr:col>
      <xdr:colOff>3175</xdr:colOff>
      <xdr:row>79</xdr:row>
      <xdr:rowOff>31890</xdr:rowOff>
    </xdr:to>
    <xdr:sp macro="" textlink="">
      <xdr:nvSpPr>
        <xdr:cNvPr id="205" name="円/楕円 204"/>
        <xdr:cNvSpPr/>
      </xdr:nvSpPr>
      <xdr:spPr>
        <a:xfrm>
          <a:off x="1968500" y="134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23017</xdr:rowOff>
    </xdr:from>
    <xdr:ext cx="469744" cy="259045"/>
    <xdr:sp macro="" textlink="">
      <xdr:nvSpPr>
        <xdr:cNvPr id="206" name="テキスト ボックス 205"/>
        <xdr:cNvSpPr txBox="1"/>
      </xdr:nvSpPr>
      <xdr:spPr>
        <a:xfrm>
          <a:off x="1784427" y="135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125933</xdr:rowOff>
    </xdr:from>
    <xdr:to>
      <xdr:col>1</xdr:col>
      <xdr:colOff>485775</xdr:colOff>
      <xdr:row>79</xdr:row>
      <xdr:rowOff>56083</xdr:rowOff>
    </xdr:to>
    <xdr:sp macro="" textlink="">
      <xdr:nvSpPr>
        <xdr:cNvPr id="207" name="円/楕円 206"/>
        <xdr:cNvSpPr/>
      </xdr:nvSpPr>
      <xdr:spPr>
        <a:xfrm>
          <a:off x="1079500" y="1349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47210</xdr:rowOff>
    </xdr:from>
    <xdr:ext cx="469744" cy="259045"/>
    <xdr:sp macro="" textlink="">
      <xdr:nvSpPr>
        <xdr:cNvPr id="208" name="テキスト ボックス 207"/>
        <xdr:cNvSpPr txBox="1"/>
      </xdr:nvSpPr>
      <xdr:spPr>
        <a:xfrm>
          <a:off x="895427" y="1359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69672</xdr:rowOff>
    </xdr:from>
    <xdr:to>
      <xdr:col>6</xdr:col>
      <xdr:colOff>511175</xdr:colOff>
      <xdr:row>94</xdr:row>
      <xdr:rowOff>41263</xdr:rowOff>
    </xdr:to>
    <xdr:cxnSp macro="">
      <xdr:nvCxnSpPr>
        <xdr:cNvPr id="238" name="直線コネクタ 237"/>
        <xdr:cNvCxnSpPr/>
      </xdr:nvCxnSpPr>
      <xdr:spPr>
        <a:xfrm flipV="1">
          <a:off x="3797300" y="16014522"/>
          <a:ext cx="838200" cy="1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41263</xdr:rowOff>
    </xdr:from>
    <xdr:to>
      <xdr:col>5</xdr:col>
      <xdr:colOff>358775</xdr:colOff>
      <xdr:row>94</xdr:row>
      <xdr:rowOff>160516</xdr:rowOff>
    </xdr:to>
    <xdr:cxnSp macro="">
      <xdr:nvCxnSpPr>
        <xdr:cNvPr id="241" name="直線コネクタ 240"/>
        <xdr:cNvCxnSpPr/>
      </xdr:nvCxnSpPr>
      <xdr:spPr>
        <a:xfrm flipV="1">
          <a:off x="2908300" y="16157563"/>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146444</xdr:rowOff>
    </xdr:from>
    <xdr:to>
      <xdr:col>4</xdr:col>
      <xdr:colOff>155575</xdr:colOff>
      <xdr:row>94</xdr:row>
      <xdr:rowOff>160516</xdr:rowOff>
    </xdr:to>
    <xdr:cxnSp macro="">
      <xdr:nvCxnSpPr>
        <xdr:cNvPr id="244" name="直線コネクタ 243"/>
        <xdr:cNvCxnSpPr/>
      </xdr:nvCxnSpPr>
      <xdr:spPr>
        <a:xfrm>
          <a:off x="2019300" y="16262744"/>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133705</xdr:rowOff>
    </xdr:from>
    <xdr:to>
      <xdr:col>2</xdr:col>
      <xdr:colOff>638175</xdr:colOff>
      <xdr:row>94</xdr:row>
      <xdr:rowOff>146444</xdr:rowOff>
    </xdr:to>
    <xdr:cxnSp macro="">
      <xdr:nvCxnSpPr>
        <xdr:cNvPr id="247" name="直線コネクタ 246"/>
        <xdr:cNvCxnSpPr/>
      </xdr:nvCxnSpPr>
      <xdr:spPr>
        <a:xfrm>
          <a:off x="1130300" y="16250005"/>
          <a:ext cx="889000" cy="1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18872</xdr:rowOff>
    </xdr:from>
    <xdr:to>
      <xdr:col>6</xdr:col>
      <xdr:colOff>561975</xdr:colOff>
      <xdr:row>93</xdr:row>
      <xdr:rowOff>120472</xdr:rowOff>
    </xdr:to>
    <xdr:sp macro="" textlink="">
      <xdr:nvSpPr>
        <xdr:cNvPr id="257" name="円/楕円 256"/>
        <xdr:cNvSpPr/>
      </xdr:nvSpPr>
      <xdr:spPr>
        <a:xfrm>
          <a:off x="4584700" y="1596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41749</xdr:rowOff>
    </xdr:from>
    <xdr:ext cx="599010" cy="259045"/>
    <xdr:sp macro="" textlink="">
      <xdr:nvSpPr>
        <xdr:cNvPr id="258" name="扶助費該当値テキスト"/>
        <xdr:cNvSpPr txBox="1"/>
      </xdr:nvSpPr>
      <xdr:spPr>
        <a:xfrm>
          <a:off x="4686300" y="1581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139,014</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161913</xdr:rowOff>
    </xdr:from>
    <xdr:to>
      <xdr:col>5</xdr:col>
      <xdr:colOff>409575</xdr:colOff>
      <xdr:row>94</xdr:row>
      <xdr:rowOff>92063</xdr:rowOff>
    </xdr:to>
    <xdr:sp macro="" textlink="">
      <xdr:nvSpPr>
        <xdr:cNvPr id="259" name="円/楕円 258"/>
        <xdr:cNvSpPr/>
      </xdr:nvSpPr>
      <xdr:spPr>
        <a:xfrm>
          <a:off x="3746500" y="1610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108590</xdr:rowOff>
    </xdr:from>
    <xdr:ext cx="599010" cy="259045"/>
    <xdr:sp macro="" textlink="">
      <xdr:nvSpPr>
        <xdr:cNvPr id="260" name="テキスト ボックス 259"/>
        <xdr:cNvSpPr txBox="1"/>
      </xdr:nvSpPr>
      <xdr:spPr>
        <a:xfrm>
          <a:off x="3497794" y="1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127,751</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109716</xdr:rowOff>
    </xdr:from>
    <xdr:to>
      <xdr:col>4</xdr:col>
      <xdr:colOff>206375</xdr:colOff>
      <xdr:row>95</xdr:row>
      <xdr:rowOff>39866</xdr:rowOff>
    </xdr:to>
    <xdr:sp macro="" textlink="">
      <xdr:nvSpPr>
        <xdr:cNvPr id="261" name="円/楕円 260"/>
        <xdr:cNvSpPr/>
      </xdr:nvSpPr>
      <xdr:spPr>
        <a:xfrm>
          <a:off x="2857500" y="162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56393</xdr:rowOff>
    </xdr:from>
    <xdr:ext cx="599010" cy="259045"/>
    <xdr:sp macro="" textlink="">
      <xdr:nvSpPr>
        <xdr:cNvPr id="262" name="テキスト ボックス 261"/>
        <xdr:cNvSpPr txBox="1"/>
      </xdr:nvSpPr>
      <xdr:spPr>
        <a:xfrm>
          <a:off x="2608794" y="1600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118,361</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95644</xdr:rowOff>
    </xdr:from>
    <xdr:to>
      <xdr:col>3</xdr:col>
      <xdr:colOff>3175</xdr:colOff>
      <xdr:row>95</xdr:row>
      <xdr:rowOff>25794</xdr:rowOff>
    </xdr:to>
    <xdr:sp macro="" textlink="">
      <xdr:nvSpPr>
        <xdr:cNvPr id="263" name="円/楕円 262"/>
        <xdr:cNvSpPr/>
      </xdr:nvSpPr>
      <xdr:spPr>
        <a:xfrm>
          <a:off x="1968500" y="162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42321</xdr:rowOff>
    </xdr:from>
    <xdr:ext cx="599010" cy="259045"/>
    <xdr:sp macro="" textlink="">
      <xdr:nvSpPr>
        <xdr:cNvPr id="264" name="テキスト ボックス 263"/>
        <xdr:cNvSpPr txBox="1"/>
      </xdr:nvSpPr>
      <xdr:spPr>
        <a:xfrm>
          <a:off x="1719794" y="1598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119,469</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82905</xdr:rowOff>
    </xdr:from>
    <xdr:to>
      <xdr:col>1</xdr:col>
      <xdr:colOff>485775</xdr:colOff>
      <xdr:row>95</xdr:row>
      <xdr:rowOff>13055</xdr:rowOff>
    </xdr:to>
    <xdr:sp macro="" textlink="">
      <xdr:nvSpPr>
        <xdr:cNvPr id="265" name="円/楕円 264"/>
        <xdr:cNvSpPr/>
      </xdr:nvSpPr>
      <xdr:spPr>
        <a:xfrm>
          <a:off x="1079500" y="1619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29582</xdr:rowOff>
    </xdr:from>
    <xdr:ext cx="599010" cy="259045"/>
    <xdr:sp macro="" textlink="">
      <xdr:nvSpPr>
        <xdr:cNvPr id="266" name="テキスト ボックス 265"/>
        <xdr:cNvSpPr txBox="1"/>
      </xdr:nvSpPr>
      <xdr:spPr>
        <a:xfrm>
          <a:off x="830794" y="1597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120,472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127384</xdr:rowOff>
    </xdr:from>
    <xdr:to>
      <xdr:col>15</xdr:col>
      <xdr:colOff>180975</xdr:colOff>
      <xdr:row>34</xdr:row>
      <xdr:rowOff>64243</xdr:rowOff>
    </xdr:to>
    <xdr:cxnSp macro="">
      <xdr:nvCxnSpPr>
        <xdr:cNvPr id="299" name="直線コネクタ 298"/>
        <xdr:cNvCxnSpPr/>
      </xdr:nvCxnSpPr>
      <xdr:spPr>
        <a:xfrm flipV="1">
          <a:off x="9639300" y="5785234"/>
          <a:ext cx="838200" cy="10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64243</xdr:rowOff>
    </xdr:from>
    <xdr:to>
      <xdr:col>14</xdr:col>
      <xdr:colOff>28575</xdr:colOff>
      <xdr:row>34</xdr:row>
      <xdr:rowOff>64700</xdr:rowOff>
    </xdr:to>
    <xdr:cxnSp macro="">
      <xdr:nvCxnSpPr>
        <xdr:cNvPr id="302" name="直線コネクタ 301"/>
        <xdr:cNvCxnSpPr/>
      </xdr:nvCxnSpPr>
      <xdr:spPr>
        <a:xfrm flipV="1">
          <a:off x="8750300" y="58935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64700</xdr:rowOff>
    </xdr:from>
    <xdr:to>
      <xdr:col>12</xdr:col>
      <xdr:colOff>511175</xdr:colOff>
      <xdr:row>35</xdr:row>
      <xdr:rowOff>29401</xdr:rowOff>
    </xdr:to>
    <xdr:cxnSp macro="">
      <xdr:nvCxnSpPr>
        <xdr:cNvPr id="305" name="直線コネクタ 304"/>
        <xdr:cNvCxnSpPr/>
      </xdr:nvCxnSpPr>
      <xdr:spPr>
        <a:xfrm flipV="1">
          <a:off x="7861300" y="5894000"/>
          <a:ext cx="889000" cy="1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150356</xdr:rowOff>
    </xdr:from>
    <xdr:ext cx="534377" cy="259045"/>
    <xdr:sp macro="" textlink="">
      <xdr:nvSpPr>
        <xdr:cNvPr id="307" name="テキスト ボックス 306"/>
        <xdr:cNvSpPr txBox="1"/>
      </xdr:nvSpPr>
      <xdr:spPr>
        <a:xfrm>
          <a:off x="8483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29401</xdr:rowOff>
    </xdr:from>
    <xdr:to>
      <xdr:col>11</xdr:col>
      <xdr:colOff>307975</xdr:colOff>
      <xdr:row>35</xdr:row>
      <xdr:rowOff>38726</xdr:rowOff>
    </xdr:to>
    <xdr:cxnSp macro="">
      <xdr:nvCxnSpPr>
        <xdr:cNvPr id="308" name="直線コネクタ 307"/>
        <xdr:cNvCxnSpPr/>
      </xdr:nvCxnSpPr>
      <xdr:spPr>
        <a:xfrm flipV="1">
          <a:off x="6972300" y="6030151"/>
          <a:ext cx="889000" cy="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157424</xdr:rowOff>
    </xdr:from>
    <xdr:ext cx="534377" cy="259045"/>
    <xdr:sp macro="" textlink="">
      <xdr:nvSpPr>
        <xdr:cNvPr id="310" name="テキスト ボックス 309"/>
        <xdr:cNvSpPr txBox="1"/>
      </xdr:nvSpPr>
      <xdr:spPr>
        <a:xfrm>
          <a:off x="7594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12" name="テキスト ボックス 311"/>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76584</xdr:rowOff>
    </xdr:from>
    <xdr:to>
      <xdr:col>15</xdr:col>
      <xdr:colOff>231775</xdr:colOff>
      <xdr:row>34</xdr:row>
      <xdr:rowOff>6734</xdr:rowOff>
    </xdr:to>
    <xdr:sp macro="" textlink="">
      <xdr:nvSpPr>
        <xdr:cNvPr id="318" name="円/楕円 317"/>
        <xdr:cNvSpPr/>
      </xdr:nvSpPr>
      <xdr:spPr>
        <a:xfrm>
          <a:off x="10426700" y="573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99461</xdr:rowOff>
    </xdr:from>
    <xdr:ext cx="599010" cy="259045"/>
    <xdr:sp macro="" textlink="">
      <xdr:nvSpPr>
        <xdr:cNvPr id="319" name="補助費等該当値テキスト"/>
        <xdr:cNvSpPr txBox="1"/>
      </xdr:nvSpPr>
      <xdr:spPr>
        <a:xfrm>
          <a:off x="10528300" y="558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109,293</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13443</xdr:rowOff>
    </xdr:from>
    <xdr:to>
      <xdr:col>14</xdr:col>
      <xdr:colOff>79375</xdr:colOff>
      <xdr:row>34</xdr:row>
      <xdr:rowOff>115043</xdr:rowOff>
    </xdr:to>
    <xdr:sp macro="" textlink="">
      <xdr:nvSpPr>
        <xdr:cNvPr id="320" name="円/楕円 319"/>
        <xdr:cNvSpPr/>
      </xdr:nvSpPr>
      <xdr:spPr>
        <a:xfrm>
          <a:off x="9588500" y="58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131570</xdr:rowOff>
    </xdr:from>
    <xdr:ext cx="534377" cy="259045"/>
    <xdr:sp macro="" textlink="">
      <xdr:nvSpPr>
        <xdr:cNvPr id="321" name="テキスト ボックス 320"/>
        <xdr:cNvSpPr txBox="1"/>
      </xdr:nvSpPr>
      <xdr:spPr>
        <a:xfrm>
          <a:off x="9372111" y="561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97,922</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13900</xdr:rowOff>
    </xdr:from>
    <xdr:to>
      <xdr:col>12</xdr:col>
      <xdr:colOff>561975</xdr:colOff>
      <xdr:row>34</xdr:row>
      <xdr:rowOff>115500</xdr:rowOff>
    </xdr:to>
    <xdr:sp macro="" textlink="">
      <xdr:nvSpPr>
        <xdr:cNvPr id="322" name="円/楕円 321"/>
        <xdr:cNvSpPr/>
      </xdr:nvSpPr>
      <xdr:spPr>
        <a:xfrm>
          <a:off x="8699500" y="58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132027</xdr:rowOff>
    </xdr:from>
    <xdr:ext cx="534377" cy="259045"/>
    <xdr:sp macro="" textlink="">
      <xdr:nvSpPr>
        <xdr:cNvPr id="323" name="テキスト ボックス 322"/>
        <xdr:cNvSpPr txBox="1"/>
      </xdr:nvSpPr>
      <xdr:spPr>
        <a:xfrm>
          <a:off x="8483111" y="561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97,874</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150051</xdr:rowOff>
    </xdr:from>
    <xdr:to>
      <xdr:col>11</xdr:col>
      <xdr:colOff>358775</xdr:colOff>
      <xdr:row>35</xdr:row>
      <xdr:rowOff>80201</xdr:rowOff>
    </xdr:to>
    <xdr:sp macro="" textlink="">
      <xdr:nvSpPr>
        <xdr:cNvPr id="324" name="円/楕円 323"/>
        <xdr:cNvSpPr/>
      </xdr:nvSpPr>
      <xdr:spPr>
        <a:xfrm>
          <a:off x="7810500" y="597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96728</xdr:rowOff>
    </xdr:from>
    <xdr:ext cx="534377" cy="259045"/>
    <xdr:sp macro="" textlink="">
      <xdr:nvSpPr>
        <xdr:cNvPr id="325" name="テキスト ボックス 324"/>
        <xdr:cNvSpPr txBox="1"/>
      </xdr:nvSpPr>
      <xdr:spPr>
        <a:xfrm>
          <a:off x="7594111" y="5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83,580</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159376</xdr:rowOff>
    </xdr:from>
    <xdr:to>
      <xdr:col>10</xdr:col>
      <xdr:colOff>155575</xdr:colOff>
      <xdr:row>35</xdr:row>
      <xdr:rowOff>89526</xdr:rowOff>
    </xdr:to>
    <xdr:sp macro="" textlink="">
      <xdr:nvSpPr>
        <xdr:cNvPr id="326" name="円/楕円 325"/>
        <xdr:cNvSpPr/>
      </xdr:nvSpPr>
      <xdr:spPr>
        <a:xfrm>
          <a:off x="6921500" y="598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106053</xdr:rowOff>
    </xdr:from>
    <xdr:ext cx="534377" cy="259045"/>
    <xdr:sp macro="" textlink="">
      <xdr:nvSpPr>
        <xdr:cNvPr id="327" name="テキスト ボックス 326"/>
        <xdr:cNvSpPr txBox="1"/>
      </xdr:nvSpPr>
      <xdr:spPr>
        <a:xfrm>
          <a:off x="6705111" y="57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166339</xdr:rowOff>
    </xdr:from>
    <xdr:to>
      <xdr:col>15</xdr:col>
      <xdr:colOff>180975</xdr:colOff>
      <xdr:row>58</xdr:row>
      <xdr:rowOff>46712</xdr:rowOff>
    </xdr:to>
    <xdr:cxnSp macro="">
      <xdr:nvCxnSpPr>
        <xdr:cNvPr id="354" name="直線コネクタ 353"/>
        <xdr:cNvCxnSpPr/>
      </xdr:nvCxnSpPr>
      <xdr:spPr>
        <a:xfrm flipV="1">
          <a:off x="9639300" y="9938989"/>
          <a:ext cx="838200" cy="5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46712</xdr:rowOff>
    </xdr:from>
    <xdr:to>
      <xdr:col>14</xdr:col>
      <xdr:colOff>28575</xdr:colOff>
      <xdr:row>58</xdr:row>
      <xdr:rowOff>61077</xdr:rowOff>
    </xdr:to>
    <xdr:cxnSp macro="">
      <xdr:nvCxnSpPr>
        <xdr:cNvPr id="357" name="直線コネクタ 356"/>
        <xdr:cNvCxnSpPr/>
      </xdr:nvCxnSpPr>
      <xdr:spPr>
        <a:xfrm flipV="1">
          <a:off x="8750300" y="9990812"/>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61077</xdr:rowOff>
    </xdr:from>
    <xdr:to>
      <xdr:col>12</xdr:col>
      <xdr:colOff>511175</xdr:colOff>
      <xdr:row>58</xdr:row>
      <xdr:rowOff>85227</xdr:rowOff>
    </xdr:to>
    <xdr:cxnSp macro="">
      <xdr:nvCxnSpPr>
        <xdr:cNvPr id="360" name="直線コネクタ 359"/>
        <xdr:cNvCxnSpPr/>
      </xdr:nvCxnSpPr>
      <xdr:spPr>
        <a:xfrm flipV="1">
          <a:off x="7861300" y="10005177"/>
          <a:ext cx="889000" cy="2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64011</xdr:rowOff>
    </xdr:from>
    <xdr:to>
      <xdr:col>11</xdr:col>
      <xdr:colOff>307975</xdr:colOff>
      <xdr:row>58</xdr:row>
      <xdr:rowOff>85227</xdr:rowOff>
    </xdr:to>
    <xdr:cxnSp macro="">
      <xdr:nvCxnSpPr>
        <xdr:cNvPr id="363" name="直線コネクタ 362"/>
        <xdr:cNvCxnSpPr/>
      </xdr:nvCxnSpPr>
      <xdr:spPr>
        <a:xfrm>
          <a:off x="6972300" y="10008111"/>
          <a:ext cx="8890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115539</xdr:rowOff>
    </xdr:from>
    <xdr:to>
      <xdr:col>15</xdr:col>
      <xdr:colOff>231775</xdr:colOff>
      <xdr:row>58</xdr:row>
      <xdr:rowOff>45689</xdr:rowOff>
    </xdr:to>
    <xdr:sp macro="" textlink="">
      <xdr:nvSpPr>
        <xdr:cNvPr id="373" name="円/楕円 372"/>
        <xdr:cNvSpPr/>
      </xdr:nvSpPr>
      <xdr:spPr>
        <a:xfrm>
          <a:off x="10426700" y="98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138416</xdr:rowOff>
    </xdr:from>
    <xdr:ext cx="599010" cy="259045"/>
    <xdr:sp macro="" textlink="">
      <xdr:nvSpPr>
        <xdr:cNvPr id="374" name="普通建設事業費該当値テキスト"/>
        <xdr:cNvSpPr txBox="1"/>
      </xdr:nvSpPr>
      <xdr:spPr>
        <a:xfrm>
          <a:off x="10528300" y="973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158,368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167362</xdr:rowOff>
    </xdr:from>
    <xdr:to>
      <xdr:col>14</xdr:col>
      <xdr:colOff>79375</xdr:colOff>
      <xdr:row>58</xdr:row>
      <xdr:rowOff>97512</xdr:rowOff>
    </xdr:to>
    <xdr:sp macro="" textlink="">
      <xdr:nvSpPr>
        <xdr:cNvPr id="375" name="円/楕円 374"/>
        <xdr:cNvSpPr/>
      </xdr:nvSpPr>
      <xdr:spPr>
        <a:xfrm>
          <a:off x="9588500" y="994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88639</xdr:rowOff>
    </xdr:from>
    <xdr:ext cx="599010" cy="259045"/>
    <xdr:sp macro="" textlink="">
      <xdr:nvSpPr>
        <xdr:cNvPr id="376" name="テキスト ボックス 375"/>
        <xdr:cNvSpPr txBox="1"/>
      </xdr:nvSpPr>
      <xdr:spPr>
        <a:xfrm>
          <a:off x="9339794" y="1003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101,693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10277</xdr:rowOff>
    </xdr:from>
    <xdr:to>
      <xdr:col>12</xdr:col>
      <xdr:colOff>561975</xdr:colOff>
      <xdr:row>58</xdr:row>
      <xdr:rowOff>111877</xdr:rowOff>
    </xdr:to>
    <xdr:sp macro="" textlink="">
      <xdr:nvSpPr>
        <xdr:cNvPr id="377" name="円/楕円 376"/>
        <xdr:cNvSpPr/>
      </xdr:nvSpPr>
      <xdr:spPr>
        <a:xfrm>
          <a:off x="8699500" y="99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103004</xdr:rowOff>
    </xdr:from>
    <xdr:ext cx="534377" cy="259045"/>
    <xdr:sp macro="" textlink="">
      <xdr:nvSpPr>
        <xdr:cNvPr id="378" name="テキスト ボックス 377"/>
        <xdr:cNvSpPr txBox="1"/>
      </xdr:nvSpPr>
      <xdr:spPr>
        <a:xfrm>
          <a:off x="8483111" y="100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85,983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34427</xdr:rowOff>
    </xdr:from>
    <xdr:to>
      <xdr:col>11</xdr:col>
      <xdr:colOff>358775</xdr:colOff>
      <xdr:row>58</xdr:row>
      <xdr:rowOff>136027</xdr:rowOff>
    </xdr:to>
    <xdr:sp macro="" textlink="">
      <xdr:nvSpPr>
        <xdr:cNvPr id="379" name="円/楕円 378"/>
        <xdr:cNvSpPr/>
      </xdr:nvSpPr>
      <xdr:spPr>
        <a:xfrm>
          <a:off x="7810500" y="997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127154</xdr:rowOff>
    </xdr:from>
    <xdr:ext cx="534377" cy="259045"/>
    <xdr:sp macro="" textlink="">
      <xdr:nvSpPr>
        <xdr:cNvPr id="380" name="テキスト ボックス 379"/>
        <xdr:cNvSpPr txBox="1"/>
      </xdr:nvSpPr>
      <xdr:spPr>
        <a:xfrm>
          <a:off x="7594111" y="1007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59,573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13211</xdr:rowOff>
    </xdr:from>
    <xdr:to>
      <xdr:col>10</xdr:col>
      <xdr:colOff>155575</xdr:colOff>
      <xdr:row>58</xdr:row>
      <xdr:rowOff>114811</xdr:rowOff>
    </xdr:to>
    <xdr:sp macro="" textlink="">
      <xdr:nvSpPr>
        <xdr:cNvPr id="381" name="円/楕円 380"/>
        <xdr:cNvSpPr/>
      </xdr:nvSpPr>
      <xdr:spPr>
        <a:xfrm>
          <a:off x="6921500" y="995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131338</xdr:rowOff>
    </xdr:from>
    <xdr:ext cx="534377" cy="259045"/>
    <xdr:sp macro="" textlink="">
      <xdr:nvSpPr>
        <xdr:cNvPr id="382" name="テキスト ボックス 381"/>
        <xdr:cNvSpPr txBox="1"/>
      </xdr:nvSpPr>
      <xdr:spPr>
        <a:xfrm>
          <a:off x="6705111" y="973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114866</xdr:rowOff>
    </xdr:from>
    <xdr:to>
      <xdr:col>15</xdr:col>
      <xdr:colOff>180975</xdr:colOff>
      <xdr:row>78</xdr:row>
      <xdr:rowOff>126268</xdr:rowOff>
    </xdr:to>
    <xdr:cxnSp macro="">
      <xdr:nvCxnSpPr>
        <xdr:cNvPr id="411" name="直線コネクタ 410"/>
        <xdr:cNvCxnSpPr/>
      </xdr:nvCxnSpPr>
      <xdr:spPr>
        <a:xfrm>
          <a:off x="9639300" y="13487966"/>
          <a:ext cx="838200" cy="1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92191</xdr:rowOff>
    </xdr:from>
    <xdr:ext cx="534377" cy="259045"/>
    <xdr:sp macro="" textlink="">
      <xdr:nvSpPr>
        <xdr:cNvPr id="412" name="普通建設事業費 （ うち新規整備　）平均値テキスト"/>
        <xdr:cNvSpPr txBox="1"/>
      </xdr:nvSpPr>
      <xdr:spPr>
        <a:xfrm>
          <a:off x="10528300" y="1346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20147</xdr:rowOff>
    </xdr:from>
    <xdr:ext cx="534377" cy="259045"/>
    <xdr:sp macro="" textlink="">
      <xdr:nvSpPr>
        <xdr:cNvPr id="415" name="テキスト ボックス 414"/>
        <xdr:cNvSpPr txBox="1"/>
      </xdr:nvSpPr>
      <xdr:spPr>
        <a:xfrm>
          <a:off x="9372111" y="135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75468</xdr:rowOff>
    </xdr:from>
    <xdr:to>
      <xdr:col>15</xdr:col>
      <xdr:colOff>231775</xdr:colOff>
      <xdr:row>79</xdr:row>
      <xdr:rowOff>5618</xdr:rowOff>
    </xdr:to>
    <xdr:sp macro="" textlink="">
      <xdr:nvSpPr>
        <xdr:cNvPr id="421" name="円/楕円 420"/>
        <xdr:cNvSpPr/>
      </xdr:nvSpPr>
      <xdr:spPr>
        <a:xfrm>
          <a:off x="10426700" y="1344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34845</xdr:rowOff>
    </xdr:from>
    <xdr:ext cx="534377" cy="259045"/>
    <xdr:sp macro="" textlink="">
      <xdr:nvSpPr>
        <xdr:cNvPr id="422" name="普通建設事業費 （ うち新規整備　）該当値テキスト"/>
        <xdr:cNvSpPr txBox="1"/>
      </xdr:nvSpPr>
      <xdr:spPr>
        <a:xfrm>
          <a:off x="10528300" y="1323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70,576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64066</xdr:rowOff>
    </xdr:from>
    <xdr:to>
      <xdr:col>14</xdr:col>
      <xdr:colOff>79375</xdr:colOff>
      <xdr:row>78</xdr:row>
      <xdr:rowOff>165666</xdr:rowOff>
    </xdr:to>
    <xdr:sp macro="" textlink="">
      <xdr:nvSpPr>
        <xdr:cNvPr id="423" name="円/楕円 422"/>
        <xdr:cNvSpPr/>
      </xdr:nvSpPr>
      <xdr:spPr>
        <a:xfrm>
          <a:off x="9588500" y="1343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10743</xdr:rowOff>
    </xdr:from>
    <xdr:ext cx="534377" cy="259045"/>
    <xdr:sp macro="" textlink="">
      <xdr:nvSpPr>
        <xdr:cNvPr id="424" name="テキスト ボックス 423"/>
        <xdr:cNvSpPr txBox="1"/>
      </xdr:nvSpPr>
      <xdr:spPr>
        <a:xfrm>
          <a:off x="9372111" y="132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79,554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157195</xdr:rowOff>
    </xdr:from>
    <xdr:to>
      <xdr:col>15</xdr:col>
      <xdr:colOff>180975</xdr:colOff>
      <xdr:row>98</xdr:row>
      <xdr:rowOff>162392</xdr:rowOff>
    </xdr:to>
    <xdr:cxnSp macro="">
      <xdr:nvCxnSpPr>
        <xdr:cNvPr id="453" name="直線コネクタ 452"/>
        <xdr:cNvCxnSpPr/>
      </xdr:nvCxnSpPr>
      <xdr:spPr>
        <a:xfrm flipV="1">
          <a:off x="9639300" y="16444945"/>
          <a:ext cx="838200" cy="51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106395</xdr:rowOff>
    </xdr:from>
    <xdr:to>
      <xdr:col>15</xdr:col>
      <xdr:colOff>231775</xdr:colOff>
      <xdr:row>96</xdr:row>
      <xdr:rowOff>36545</xdr:rowOff>
    </xdr:to>
    <xdr:sp macro="" textlink="">
      <xdr:nvSpPr>
        <xdr:cNvPr id="463" name="円/楕円 462"/>
        <xdr:cNvSpPr/>
      </xdr:nvSpPr>
      <xdr:spPr>
        <a:xfrm>
          <a:off x="10426700" y="163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129272</xdr:rowOff>
    </xdr:from>
    <xdr:ext cx="534377" cy="259045"/>
    <xdr:sp macro="" textlink="">
      <xdr:nvSpPr>
        <xdr:cNvPr id="464" name="普通建設事業費 （ うち更新整備　）該当値テキスト"/>
        <xdr:cNvSpPr txBox="1"/>
      </xdr:nvSpPr>
      <xdr:spPr>
        <a:xfrm>
          <a:off x="10528300" y="1624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75,204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111592</xdr:rowOff>
    </xdr:from>
    <xdr:to>
      <xdr:col>14</xdr:col>
      <xdr:colOff>79375</xdr:colOff>
      <xdr:row>99</xdr:row>
      <xdr:rowOff>41742</xdr:rowOff>
    </xdr:to>
    <xdr:sp macro="" textlink="">
      <xdr:nvSpPr>
        <xdr:cNvPr id="465" name="円/楕円 464"/>
        <xdr:cNvSpPr/>
      </xdr:nvSpPr>
      <xdr:spPr>
        <a:xfrm>
          <a:off x="9588500" y="1691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32869</xdr:rowOff>
    </xdr:from>
    <xdr:ext cx="469744" cy="259045"/>
    <xdr:sp macro="" textlink="">
      <xdr:nvSpPr>
        <xdr:cNvPr id="466" name="テキスト ボックス 465"/>
        <xdr:cNvSpPr txBox="1"/>
      </xdr:nvSpPr>
      <xdr:spPr>
        <a:xfrm>
          <a:off x="9404427" y="1700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78549</xdr:rowOff>
    </xdr:from>
    <xdr:to>
      <xdr:col>23</xdr:col>
      <xdr:colOff>517525</xdr:colOff>
      <xdr:row>38</xdr:row>
      <xdr:rowOff>91296</xdr:rowOff>
    </xdr:to>
    <xdr:cxnSp macro="">
      <xdr:nvCxnSpPr>
        <xdr:cNvPr id="493" name="直線コネクタ 492"/>
        <xdr:cNvCxnSpPr/>
      </xdr:nvCxnSpPr>
      <xdr:spPr>
        <a:xfrm>
          <a:off x="15481300" y="6593649"/>
          <a:ext cx="838200" cy="1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44618</xdr:rowOff>
    </xdr:from>
    <xdr:ext cx="469744" cy="259045"/>
    <xdr:sp macro="" textlink="">
      <xdr:nvSpPr>
        <xdr:cNvPr id="494" name="災害復旧事業費平均値テキスト"/>
        <xdr:cNvSpPr txBox="1"/>
      </xdr:nvSpPr>
      <xdr:spPr>
        <a:xfrm>
          <a:off x="16370300" y="6559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78549</xdr:rowOff>
    </xdr:from>
    <xdr:to>
      <xdr:col>22</xdr:col>
      <xdr:colOff>365125</xdr:colOff>
      <xdr:row>38</xdr:row>
      <xdr:rowOff>107431</xdr:rowOff>
    </xdr:to>
    <xdr:cxnSp macro="">
      <xdr:nvCxnSpPr>
        <xdr:cNvPr id="496" name="直線コネクタ 495"/>
        <xdr:cNvCxnSpPr/>
      </xdr:nvCxnSpPr>
      <xdr:spPr>
        <a:xfrm flipV="1">
          <a:off x="14592300" y="6593649"/>
          <a:ext cx="889000" cy="2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144543</xdr:rowOff>
    </xdr:from>
    <xdr:ext cx="469744" cy="259045"/>
    <xdr:sp macro="" textlink="">
      <xdr:nvSpPr>
        <xdr:cNvPr id="498" name="テキスト ボックス 497"/>
        <xdr:cNvSpPr txBox="1"/>
      </xdr:nvSpPr>
      <xdr:spPr>
        <a:xfrm>
          <a:off x="15246427" y="665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107431</xdr:rowOff>
    </xdr:from>
    <xdr:to>
      <xdr:col>21</xdr:col>
      <xdr:colOff>161925</xdr:colOff>
      <xdr:row>38</xdr:row>
      <xdr:rowOff>115487</xdr:rowOff>
    </xdr:to>
    <xdr:cxnSp macro="">
      <xdr:nvCxnSpPr>
        <xdr:cNvPr id="499" name="直線コネクタ 498"/>
        <xdr:cNvCxnSpPr/>
      </xdr:nvCxnSpPr>
      <xdr:spPr>
        <a:xfrm flipV="1">
          <a:off x="13703300" y="6622531"/>
          <a:ext cx="8890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112679</xdr:rowOff>
    </xdr:from>
    <xdr:to>
      <xdr:col>19</xdr:col>
      <xdr:colOff>644525</xdr:colOff>
      <xdr:row>38</xdr:row>
      <xdr:rowOff>115487</xdr:rowOff>
    </xdr:to>
    <xdr:cxnSp macro="">
      <xdr:nvCxnSpPr>
        <xdr:cNvPr id="502" name="直線コネクタ 501"/>
        <xdr:cNvCxnSpPr/>
      </xdr:nvCxnSpPr>
      <xdr:spPr>
        <a:xfrm>
          <a:off x="12814300" y="6627779"/>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40496</xdr:rowOff>
    </xdr:from>
    <xdr:to>
      <xdr:col>23</xdr:col>
      <xdr:colOff>568325</xdr:colOff>
      <xdr:row>38</xdr:row>
      <xdr:rowOff>142096</xdr:rowOff>
    </xdr:to>
    <xdr:sp macro="" textlink="">
      <xdr:nvSpPr>
        <xdr:cNvPr id="512" name="円/楕円 511"/>
        <xdr:cNvSpPr/>
      </xdr:nvSpPr>
      <xdr:spPr>
        <a:xfrm>
          <a:off x="16268700" y="655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171323</xdr:rowOff>
    </xdr:from>
    <xdr:ext cx="534377" cy="259045"/>
    <xdr:sp macro="" textlink="">
      <xdr:nvSpPr>
        <xdr:cNvPr id="513" name="災害復旧事業費該当値テキスト"/>
        <xdr:cNvSpPr txBox="1"/>
      </xdr:nvSpPr>
      <xdr:spPr>
        <a:xfrm>
          <a:off x="16370300" y="634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10,587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27749</xdr:rowOff>
    </xdr:from>
    <xdr:to>
      <xdr:col>22</xdr:col>
      <xdr:colOff>415925</xdr:colOff>
      <xdr:row>38</xdr:row>
      <xdr:rowOff>129349</xdr:rowOff>
    </xdr:to>
    <xdr:sp macro="" textlink="">
      <xdr:nvSpPr>
        <xdr:cNvPr id="514" name="円/楕円 513"/>
        <xdr:cNvSpPr/>
      </xdr:nvSpPr>
      <xdr:spPr>
        <a:xfrm>
          <a:off x="15430500" y="65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145876</xdr:rowOff>
    </xdr:from>
    <xdr:ext cx="534377" cy="259045"/>
    <xdr:sp macro="" textlink="">
      <xdr:nvSpPr>
        <xdr:cNvPr id="515" name="テキスト ボックス 514"/>
        <xdr:cNvSpPr txBox="1"/>
      </xdr:nvSpPr>
      <xdr:spPr>
        <a:xfrm>
          <a:off x="15214111" y="63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56631</xdr:rowOff>
    </xdr:from>
    <xdr:to>
      <xdr:col>21</xdr:col>
      <xdr:colOff>212725</xdr:colOff>
      <xdr:row>38</xdr:row>
      <xdr:rowOff>158231</xdr:rowOff>
    </xdr:to>
    <xdr:sp macro="" textlink="">
      <xdr:nvSpPr>
        <xdr:cNvPr id="516" name="円/楕円 515"/>
        <xdr:cNvSpPr/>
      </xdr:nvSpPr>
      <xdr:spPr>
        <a:xfrm>
          <a:off x="14541500" y="657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149358</xdr:rowOff>
    </xdr:from>
    <xdr:ext cx="469744" cy="259045"/>
    <xdr:sp macro="" textlink="">
      <xdr:nvSpPr>
        <xdr:cNvPr id="517" name="テキスト ボックス 516"/>
        <xdr:cNvSpPr txBox="1"/>
      </xdr:nvSpPr>
      <xdr:spPr>
        <a:xfrm>
          <a:off x="14357427" y="666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64687</xdr:rowOff>
    </xdr:from>
    <xdr:to>
      <xdr:col>20</xdr:col>
      <xdr:colOff>9525</xdr:colOff>
      <xdr:row>38</xdr:row>
      <xdr:rowOff>166287</xdr:rowOff>
    </xdr:to>
    <xdr:sp macro="" textlink="">
      <xdr:nvSpPr>
        <xdr:cNvPr id="518" name="円/楕円 517"/>
        <xdr:cNvSpPr/>
      </xdr:nvSpPr>
      <xdr:spPr>
        <a:xfrm>
          <a:off x="13652500" y="657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157414</xdr:rowOff>
    </xdr:from>
    <xdr:ext cx="469744" cy="259045"/>
    <xdr:sp macro="" textlink="">
      <xdr:nvSpPr>
        <xdr:cNvPr id="519" name="テキスト ボックス 518"/>
        <xdr:cNvSpPr txBox="1"/>
      </xdr:nvSpPr>
      <xdr:spPr>
        <a:xfrm>
          <a:off x="13468427" y="667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61879</xdr:rowOff>
    </xdr:from>
    <xdr:to>
      <xdr:col>18</xdr:col>
      <xdr:colOff>492125</xdr:colOff>
      <xdr:row>38</xdr:row>
      <xdr:rowOff>163479</xdr:rowOff>
    </xdr:to>
    <xdr:sp macro="" textlink="">
      <xdr:nvSpPr>
        <xdr:cNvPr id="520" name="円/楕円 519"/>
        <xdr:cNvSpPr/>
      </xdr:nvSpPr>
      <xdr:spPr>
        <a:xfrm>
          <a:off x="12763500" y="657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154606</xdr:rowOff>
    </xdr:from>
    <xdr:ext cx="469744" cy="259045"/>
    <xdr:sp macro="" textlink="">
      <xdr:nvSpPr>
        <xdr:cNvPr id="521" name="テキスト ボックス 520"/>
        <xdr:cNvSpPr txBox="1"/>
      </xdr:nvSpPr>
      <xdr:spPr>
        <a:xfrm>
          <a:off x="12579427" y="666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55285</xdr:rowOff>
    </xdr:from>
    <xdr:to>
      <xdr:col>23</xdr:col>
      <xdr:colOff>517525</xdr:colOff>
      <xdr:row>77</xdr:row>
      <xdr:rowOff>62060</xdr:rowOff>
    </xdr:to>
    <xdr:cxnSp macro="">
      <xdr:nvCxnSpPr>
        <xdr:cNvPr id="605" name="直線コネクタ 604"/>
        <xdr:cNvCxnSpPr/>
      </xdr:nvCxnSpPr>
      <xdr:spPr>
        <a:xfrm flipV="1">
          <a:off x="15481300" y="13256935"/>
          <a:ext cx="8382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62060</xdr:rowOff>
    </xdr:from>
    <xdr:to>
      <xdr:col>22</xdr:col>
      <xdr:colOff>365125</xdr:colOff>
      <xdr:row>77</xdr:row>
      <xdr:rowOff>64174</xdr:rowOff>
    </xdr:to>
    <xdr:cxnSp macro="">
      <xdr:nvCxnSpPr>
        <xdr:cNvPr id="608" name="直線コネクタ 607"/>
        <xdr:cNvCxnSpPr/>
      </xdr:nvCxnSpPr>
      <xdr:spPr>
        <a:xfrm flipV="1">
          <a:off x="14592300" y="13263710"/>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62716</xdr:rowOff>
    </xdr:from>
    <xdr:to>
      <xdr:col>21</xdr:col>
      <xdr:colOff>161925</xdr:colOff>
      <xdr:row>77</xdr:row>
      <xdr:rowOff>64174</xdr:rowOff>
    </xdr:to>
    <xdr:cxnSp macro="">
      <xdr:nvCxnSpPr>
        <xdr:cNvPr id="611" name="直線コネクタ 610"/>
        <xdr:cNvCxnSpPr/>
      </xdr:nvCxnSpPr>
      <xdr:spPr>
        <a:xfrm>
          <a:off x="13703300" y="13264366"/>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62716</xdr:rowOff>
    </xdr:from>
    <xdr:to>
      <xdr:col>19</xdr:col>
      <xdr:colOff>644525</xdr:colOff>
      <xdr:row>77</xdr:row>
      <xdr:rowOff>73459</xdr:rowOff>
    </xdr:to>
    <xdr:cxnSp macro="">
      <xdr:nvCxnSpPr>
        <xdr:cNvPr id="614" name="直線コネクタ 613"/>
        <xdr:cNvCxnSpPr/>
      </xdr:nvCxnSpPr>
      <xdr:spPr>
        <a:xfrm flipV="1">
          <a:off x="12814300" y="13264366"/>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4485</xdr:rowOff>
    </xdr:from>
    <xdr:to>
      <xdr:col>23</xdr:col>
      <xdr:colOff>568325</xdr:colOff>
      <xdr:row>77</xdr:row>
      <xdr:rowOff>106085</xdr:rowOff>
    </xdr:to>
    <xdr:sp macro="" textlink="">
      <xdr:nvSpPr>
        <xdr:cNvPr id="624" name="円/楕円 623"/>
        <xdr:cNvSpPr/>
      </xdr:nvSpPr>
      <xdr:spPr>
        <a:xfrm>
          <a:off x="16268700" y="132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27362</xdr:rowOff>
    </xdr:from>
    <xdr:ext cx="534377" cy="259045"/>
    <xdr:sp macro="" textlink="">
      <xdr:nvSpPr>
        <xdr:cNvPr id="625" name="公債費該当値テキスト"/>
        <xdr:cNvSpPr txBox="1"/>
      </xdr:nvSpPr>
      <xdr:spPr>
        <a:xfrm>
          <a:off x="16370300" y="130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87,156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11260</xdr:rowOff>
    </xdr:from>
    <xdr:to>
      <xdr:col>22</xdr:col>
      <xdr:colOff>415925</xdr:colOff>
      <xdr:row>77</xdr:row>
      <xdr:rowOff>112860</xdr:rowOff>
    </xdr:to>
    <xdr:sp macro="" textlink="">
      <xdr:nvSpPr>
        <xdr:cNvPr id="626" name="円/楕円 625"/>
        <xdr:cNvSpPr/>
      </xdr:nvSpPr>
      <xdr:spPr>
        <a:xfrm>
          <a:off x="15430500" y="1321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129387</xdr:rowOff>
    </xdr:from>
    <xdr:ext cx="534377" cy="259045"/>
    <xdr:sp macro="" textlink="">
      <xdr:nvSpPr>
        <xdr:cNvPr id="627" name="テキスト ボックス 626"/>
        <xdr:cNvSpPr txBox="1"/>
      </xdr:nvSpPr>
      <xdr:spPr>
        <a:xfrm>
          <a:off x="15214111" y="129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85,378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13374</xdr:rowOff>
    </xdr:from>
    <xdr:to>
      <xdr:col>21</xdr:col>
      <xdr:colOff>212725</xdr:colOff>
      <xdr:row>77</xdr:row>
      <xdr:rowOff>114974</xdr:rowOff>
    </xdr:to>
    <xdr:sp macro="" textlink="">
      <xdr:nvSpPr>
        <xdr:cNvPr id="628" name="円/楕円 627"/>
        <xdr:cNvSpPr/>
      </xdr:nvSpPr>
      <xdr:spPr>
        <a:xfrm>
          <a:off x="14541500" y="132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131501</xdr:rowOff>
    </xdr:from>
    <xdr:ext cx="534377" cy="259045"/>
    <xdr:sp macro="" textlink="">
      <xdr:nvSpPr>
        <xdr:cNvPr id="629" name="テキスト ボックス 628"/>
        <xdr:cNvSpPr txBox="1"/>
      </xdr:nvSpPr>
      <xdr:spPr>
        <a:xfrm>
          <a:off x="14325111" y="1299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84,823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11916</xdr:rowOff>
    </xdr:from>
    <xdr:to>
      <xdr:col>20</xdr:col>
      <xdr:colOff>9525</xdr:colOff>
      <xdr:row>77</xdr:row>
      <xdr:rowOff>113516</xdr:rowOff>
    </xdr:to>
    <xdr:sp macro="" textlink="">
      <xdr:nvSpPr>
        <xdr:cNvPr id="630" name="円/楕円 629"/>
        <xdr:cNvSpPr/>
      </xdr:nvSpPr>
      <xdr:spPr>
        <a:xfrm>
          <a:off x="13652500" y="132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130043</xdr:rowOff>
    </xdr:from>
    <xdr:ext cx="534377" cy="259045"/>
    <xdr:sp macro="" textlink="">
      <xdr:nvSpPr>
        <xdr:cNvPr id="631" name="テキスト ボックス 630"/>
        <xdr:cNvSpPr txBox="1"/>
      </xdr:nvSpPr>
      <xdr:spPr>
        <a:xfrm>
          <a:off x="13436111" y="129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85,206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22659</xdr:rowOff>
    </xdr:from>
    <xdr:to>
      <xdr:col>18</xdr:col>
      <xdr:colOff>492125</xdr:colOff>
      <xdr:row>77</xdr:row>
      <xdr:rowOff>124259</xdr:rowOff>
    </xdr:to>
    <xdr:sp macro="" textlink="">
      <xdr:nvSpPr>
        <xdr:cNvPr id="632" name="円/楕円 631"/>
        <xdr:cNvSpPr/>
      </xdr:nvSpPr>
      <xdr:spPr>
        <a:xfrm>
          <a:off x="12763500" y="1322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140786</xdr:rowOff>
    </xdr:from>
    <xdr:ext cx="534377" cy="259045"/>
    <xdr:sp macro="" textlink="">
      <xdr:nvSpPr>
        <xdr:cNvPr id="633" name="テキスト ボックス 632"/>
        <xdr:cNvSpPr txBox="1"/>
      </xdr:nvSpPr>
      <xdr:spPr>
        <a:xfrm>
          <a:off x="12547111" y="1299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27239</xdr:rowOff>
    </xdr:from>
    <xdr:to>
      <xdr:col>23</xdr:col>
      <xdr:colOff>517525</xdr:colOff>
      <xdr:row>98</xdr:row>
      <xdr:rowOff>50631</xdr:rowOff>
    </xdr:to>
    <xdr:cxnSp macro="">
      <xdr:nvCxnSpPr>
        <xdr:cNvPr id="660" name="直線コネクタ 659"/>
        <xdr:cNvCxnSpPr/>
      </xdr:nvCxnSpPr>
      <xdr:spPr>
        <a:xfrm flipV="1">
          <a:off x="15481300" y="16829339"/>
          <a:ext cx="838200" cy="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50631</xdr:rowOff>
    </xdr:from>
    <xdr:to>
      <xdr:col>22</xdr:col>
      <xdr:colOff>365125</xdr:colOff>
      <xdr:row>98</xdr:row>
      <xdr:rowOff>76735</xdr:rowOff>
    </xdr:to>
    <xdr:cxnSp macro="">
      <xdr:nvCxnSpPr>
        <xdr:cNvPr id="663" name="直線コネクタ 662"/>
        <xdr:cNvCxnSpPr/>
      </xdr:nvCxnSpPr>
      <xdr:spPr>
        <a:xfrm flipV="1">
          <a:off x="14592300" y="16852731"/>
          <a:ext cx="889000" cy="2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111279</xdr:rowOff>
    </xdr:from>
    <xdr:ext cx="534377" cy="259045"/>
    <xdr:sp macro="" textlink="">
      <xdr:nvSpPr>
        <xdr:cNvPr id="665" name="テキスト ボックス 664"/>
        <xdr:cNvSpPr txBox="1"/>
      </xdr:nvSpPr>
      <xdr:spPr>
        <a:xfrm>
          <a:off x="15214111" y="169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49713</xdr:rowOff>
    </xdr:from>
    <xdr:to>
      <xdr:col>21</xdr:col>
      <xdr:colOff>161925</xdr:colOff>
      <xdr:row>98</xdr:row>
      <xdr:rowOff>76735</xdr:rowOff>
    </xdr:to>
    <xdr:cxnSp macro="">
      <xdr:nvCxnSpPr>
        <xdr:cNvPr id="666" name="直線コネクタ 665"/>
        <xdr:cNvCxnSpPr/>
      </xdr:nvCxnSpPr>
      <xdr:spPr>
        <a:xfrm>
          <a:off x="13703300" y="16851813"/>
          <a:ext cx="889000" cy="2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48923</xdr:rowOff>
    </xdr:from>
    <xdr:to>
      <xdr:col>19</xdr:col>
      <xdr:colOff>644525</xdr:colOff>
      <xdr:row>98</xdr:row>
      <xdr:rowOff>49713</xdr:rowOff>
    </xdr:to>
    <xdr:cxnSp macro="">
      <xdr:nvCxnSpPr>
        <xdr:cNvPr id="669" name="直線コネクタ 668"/>
        <xdr:cNvCxnSpPr/>
      </xdr:nvCxnSpPr>
      <xdr:spPr>
        <a:xfrm>
          <a:off x="12814300" y="16851023"/>
          <a:ext cx="889000" cy="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73" name="テキスト ボックス 672"/>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147889</xdr:rowOff>
    </xdr:from>
    <xdr:to>
      <xdr:col>23</xdr:col>
      <xdr:colOff>568325</xdr:colOff>
      <xdr:row>98</xdr:row>
      <xdr:rowOff>78039</xdr:rowOff>
    </xdr:to>
    <xdr:sp macro="" textlink="">
      <xdr:nvSpPr>
        <xdr:cNvPr id="679" name="円/楕円 678"/>
        <xdr:cNvSpPr/>
      </xdr:nvSpPr>
      <xdr:spPr>
        <a:xfrm>
          <a:off x="16268700" y="1677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107266</xdr:rowOff>
    </xdr:from>
    <xdr:ext cx="534377" cy="259045"/>
    <xdr:sp macro="" textlink="">
      <xdr:nvSpPr>
        <xdr:cNvPr id="680" name="積立金該当値テキスト"/>
        <xdr:cNvSpPr txBox="1"/>
      </xdr:nvSpPr>
      <xdr:spPr>
        <a:xfrm>
          <a:off x="16370300" y="1656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49,196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171281</xdr:rowOff>
    </xdr:from>
    <xdr:to>
      <xdr:col>22</xdr:col>
      <xdr:colOff>415925</xdr:colOff>
      <xdr:row>98</xdr:row>
      <xdr:rowOff>101431</xdr:rowOff>
    </xdr:to>
    <xdr:sp macro="" textlink="">
      <xdr:nvSpPr>
        <xdr:cNvPr id="681" name="円/楕円 680"/>
        <xdr:cNvSpPr/>
      </xdr:nvSpPr>
      <xdr:spPr>
        <a:xfrm>
          <a:off x="15430500" y="1680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117958</xdr:rowOff>
    </xdr:from>
    <xdr:ext cx="534377" cy="259045"/>
    <xdr:sp macro="" textlink="">
      <xdr:nvSpPr>
        <xdr:cNvPr id="682" name="テキスト ボックス 681"/>
        <xdr:cNvSpPr txBox="1"/>
      </xdr:nvSpPr>
      <xdr:spPr>
        <a:xfrm>
          <a:off x="15214111" y="1657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38,963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25935</xdr:rowOff>
    </xdr:from>
    <xdr:to>
      <xdr:col>21</xdr:col>
      <xdr:colOff>212725</xdr:colOff>
      <xdr:row>98</xdr:row>
      <xdr:rowOff>127535</xdr:rowOff>
    </xdr:to>
    <xdr:sp macro="" textlink="">
      <xdr:nvSpPr>
        <xdr:cNvPr id="683" name="円/楕円 682"/>
        <xdr:cNvSpPr/>
      </xdr:nvSpPr>
      <xdr:spPr>
        <a:xfrm>
          <a:off x="14541500" y="168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118662</xdr:rowOff>
    </xdr:from>
    <xdr:ext cx="534377" cy="259045"/>
    <xdr:sp macro="" textlink="">
      <xdr:nvSpPr>
        <xdr:cNvPr id="684" name="テキスト ボックス 683"/>
        <xdr:cNvSpPr txBox="1"/>
      </xdr:nvSpPr>
      <xdr:spPr>
        <a:xfrm>
          <a:off x="14325111" y="169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27,544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170363</xdr:rowOff>
    </xdr:from>
    <xdr:to>
      <xdr:col>20</xdr:col>
      <xdr:colOff>9525</xdr:colOff>
      <xdr:row>98</xdr:row>
      <xdr:rowOff>100513</xdr:rowOff>
    </xdr:to>
    <xdr:sp macro="" textlink="">
      <xdr:nvSpPr>
        <xdr:cNvPr id="685" name="円/楕円 684"/>
        <xdr:cNvSpPr/>
      </xdr:nvSpPr>
      <xdr:spPr>
        <a:xfrm>
          <a:off x="13652500" y="168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91640</xdr:rowOff>
    </xdr:from>
    <xdr:ext cx="534377" cy="259045"/>
    <xdr:sp macro="" textlink="">
      <xdr:nvSpPr>
        <xdr:cNvPr id="686" name="テキスト ボックス 685"/>
        <xdr:cNvSpPr txBox="1"/>
      </xdr:nvSpPr>
      <xdr:spPr>
        <a:xfrm>
          <a:off x="13436111" y="1689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39,364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169573</xdr:rowOff>
    </xdr:from>
    <xdr:to>
      <xdr:col>18</xdr:col>
      <xdr:colOff>492125</xdr:colOff>
      <xdr:row>98</xdr:row>
      <xdr:rowOff>99723</xdr:rowOff>
    </xdr:to>
    <xdr:sp macro="" textlink="">
      <xdr:nvSpPr>
        <xdr:cNvPr id="687" name="円/楕円 686"/>
        <xdr:cNvSpPr/>
      </xdr:nvSpPr>
      <xdr:spPr>
        <a:xfrm>
          <a:off x="12763500" y="1680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116250</xdr:rowOff>
    </xdr:from>
    <xdr:ext cx="534377" cy="259045"/>
    <xdr:sp macro="" textlink="">
      <xdr:nvSpPr>
        <xdr:cNvPr id="688" name="テキスト ボックス 687"/>
        <xdr:cNvSpPr txBox="1"/>
      </xdr:nvSpPr>
      <xdr:spPr>
        <a:xfrm>
          <a:off x="12547111" y="1657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5" name="直線コネクタ 71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8" name="直線コネクタ 71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1" name="直線コネクタ 72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4" name="直線コネクタ 72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4" name="円/楕円 73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6" name="円/楕円 73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7" name="テキスト ボックス 73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8" name="円/楕円 73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9" name="テキスト ボックス 73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0" name="円/楕円 73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1" name="テキスト ボックス 74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2" name="円/楕円 74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3" name="テキスト ボックス 74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156197</xdr:rowOff>
    </xdr:from>
    <xdr:to>
      <xdr:col>32</xdr:col>
      <xdr:colOff>187325</xdr:colOff>
      <xdr:row>58</xdr:row>
      <xdr:rowOff>168256</xdr:rowOff>
    </xdr:to>
    <xdr:cxnSp macro="">
      <xdr:nvCxnSpPr>
        <xdr:cNvPr id="772" name="直線コネクタ 771"/>
        <xdr:cNvCxnSpPr/>
      </xdr:nvCxnSpPr>
      <xdr:spPr>
        <a:xfrm flipV="1">
          <a:off x="21323300" y="10100297"/>
          <a:ext cx="8382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127012</xdr:rowOff>
    </xdr:from>
    <xdr:to>
      <xdr:col>31</xdr:col>
      <xdr:colOff>34925</xdr:colOff>
      <xdr:row>58</xdr:row>
      <xdr:rowOff>168256</xdr:rowOff>
    </xdr:to>
    <xdr:cxnSp macro="">
      <xdr:nvCxnSpPr>
        <xdr:cNvPr id="775" name="直線コネクタ 774"/>
        <xdr:cNvCxnSpPr/>
      </xdr:nvCxnSpPr>
      <xdr:spPr>
        <a:xfrm>
          <a:off x="20434300" y="9899662"/>
          <a:ext cx="889000" cy="21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127012</xdr:rowOff>
    </xdr:from>
    <xdr:to>
      <xdr:col>29</xdr:col>
      <xdr:colOff>517525</xdr:colOff>
      <xdr:row>59</xdr:row>
      <xdr:rowOff>10731</xdr:rowOff>
    </xdr:to>
    <xdr:cxnSp macro="">
      <xdr:nvCxnSpPr>
        <xdr:cNvPr id="778" name="直線コネクタ 777"/>
        <xdr:cNvCxnSpPr/>
      </xdr:nvCxnSpPr>
      <xdr:spPr>
        <a:xfrm flipV="1">
          <a:off x="19545300" y="9899662"/>
          <a:ext cx="889000" cy="22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120343</xdr:rowOff>
    </xdr:from>
    <xdr:ext cx="469744" cy="259045"/>
    <xdr:sp macro="" textlink="">
      <xdr:nvSpPr>
        <xdr:cNvPr id="780" name="テキスト ボックス 779"/>
        <xdr:cNvSpPr txBox="1"/>
      </xdr:nvSpPr>
      <xdr:spPr>
        <a:xfrm>
          <a:off x="20199427" y="1006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167399</xdr:rowOff>
    </xdr:from>
    <xdr:to>
      <xdr:col>28</xdr:col>
      <xdr:colOff>314325</xdr:colOff>
      <xdr:row>59</xdr:row>
      <xdr:rowOff>10731</xdr:rowOff>
    </xdr:to>
    <xdr:cxnSp macro="">
      <xdr:nvCxnSpPr>
        <xdr:cNvPr id="781" name="直線コネクタ 780"/>
        <xdr:cNvCxnSpPr/>
      </xdr:nvCxnSpPr>
      <xdr:spPr>
        <a:xfrm>
          <a:off x="18656300" y="10111499"/>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105397</xdr:rowOff>
    </xdr:from>
    <xdr:to>
      <xdr:col>32</xdr:col>
      <xdr:colOff>238125</xdr:colOff>
      <xdr:row>59</xdr:row>
      <xdr:rowOff>35547</xdr:rowOff>
    </xdr:to>
    <xdr:sp macro="" textlink="">
      <xdr:nvSpPr>
        <xdr:cNvPr id="791" name="円/楕円 790"/>
        <xdr:cNvSpPr/>
      </xdr:nvSpPr>
      <xdr:spPr>
        <a:xfrm>
          <a:off x="22110700" y="100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20324</xdr:rowOff>
    </xdr:from>
    <xdr:ext cx="469744" cy="259045"/>
    <xdr:sp macro="" textlink="">
      <xdr:nvSpPr>
        <xdr:cNvPr id="792" name="貸付金該当値テキスト"/>
        <xdr:cNvSpPr txBox="1"/>
      </xdr:nvSpPr>
      <xdr:spPr>
        <a:xfrm>
          <a:off x="22212300" y="996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117456</xdr:rowOff>
    </xdr:from>
    <xdr:to>
      <xdr:col>31</xdr:col>
      <xdr:colOff>85725</xdr:colOff>
      <xdr:row>59</xdr:row>
      <xdr:rowOff>47606</xdr:rowOff>
    </xdr:to>
    <xdr:sp macro="" textlink="">
      <xdr:nvSpPr>
        <xdr:cNvPr id="793" name="円/楕円 792"/>
        <xdr:cNvSpPr/>
      </xdr:nvSpPr>
      <xdr:spPr>
        <a:xfrm>
          <a:off x="21272500" y="100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38733</xdr:rowOff>
    </xdr:from>
    <xdr:ext cx="469744" cy="259045"/>
    <xdr:sp macro="" textlink="">
      <xdr:nvSpPr>
        <xdr:cNvPr id="794" name="テキスト ボックス 793"/>
        <xdr:cNvSpPr txBox="1"/>
      </xdr:nvSpPr>
      <xdr:spPr>
        <a:xfrm>
          <a:off x="21088427" y="1015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2,501</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76212</xdr:rowOff>
    </xdr:from>
    <xdr:to>
      <xdr:col>29</xdr:col>
      <xdr:colOff>568325</xdr:colOff>
      <xdr:row>58</xdr:row>
      <xdr:rowOff>6362</xdr:rowOff>
    </xdr:to>
    <xdr:sp macro="" textlink="">
      <xdr:nvSpPr>
        <xdr:cNvPr id="795" name="円/楕円 794"/>
        <xdr:cNvSpPr/>
      </xdr:nvSpPr>
      <xdr:spPr>
        <a:xfrm>
          <a:off x="20383500" y="98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22889</xdr:rowOff>
    </xdr:from>
    <xdr:ext cx="534377" cy="259045"/>
    <xdr:sp macro="" textlink="">
      <xdr:nvSpPr>
        <xdr:cNvPr id="796" name="テキスト ボックス 795"/>
        <xdr:cNvSpPr txBox="1"/>
      </xdr:nvSpPr>
      <xdr:spPr>
        <a:xfrm>
          <a:off x="20167111" y="962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131381</xdr:rowOff>
    </xdr:from>
    <xdr:to>
      <xdr:col>28</xdr:col>
      <xdr:colOff>365125</xdr:colOff>
      <xdr:row>59</xdr:row>
      <xdr:rowOff>61531</xdr:rowOff>
    </xdr:to>
    <xdr:sp macro="" textlink="">
      <xdr:nvSpPr>
        <xdr:cNvPr id="797" name="円/楕円 796"/>
        <xdr:cNvSpPr/>
      </xdr:nvSpPr>
      <xdr:spPr>
        <a:xfrm>
          <a:off x="19494500" y="1007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52658</xdr:rowOff>
    </xdr:from>
    <xdr:ext cx="469744" cy="259045"/>
    <xdr:sp macro="" textlink="">
      <xdr:nvSpPr>
        <xdr:cNvPr id="798" name="テキスト ボックス 797"/>
        <xdr:cNvSpPr txBox="1"/>
      </xdr:nvSpPr>
      <xdr:spPr>
        <a:xfrm>
          <a:off x="19310427" y="1016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116599</xdr:rowOff>
    </xdr:from>
    <xdr:to>
      <xdr:col>27</xdr:col>
      <xdr:colOff>161925</xdr:colOff>
      <xdr:row>59</xdr:row>
      <xdr:rowOff>46749</xdr:rowOff>
    </xdr:to>
    <xdr:sp macro="" textlink="">
      <xdr:nvSpPr>
        <xdr:cNvPr id="799" name="円/楕円 798"/>
        <xdr:cNvSpPr/>
      </xdr:nvSpPr>
      <xdr:spPr>
        <a:xfrm>
          <a:off x="18605500" y="1006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37876</xdr:rowOff>
    </xdr:from>
    <xdr:ext cx="469744" cy="259045"/>
    <xdr:sp macro="" textlink="">
      <xdr:nvSpPr>
        <xdr:cNvPr id="800" name="テキスト ボックス 799"/>
        <xdr:cNvSpPr txBox="1"/>
      </xdr:nvSpPr>
      <xdr:spPr>
        <a:xfrm>
          <a:off x="18421427" y="1015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150958</xdr:rowOff>
    </xdr:from>
    <xdr:to>
      <xdr:col>32</xdr:col>
      <xdr:colOff>187325</xdr:colOff>
      <xdr:row>73</xdr:row>
      <xdr:rowOff>161798</xdr:rowOff>
    </xdr:to>
    <xdr:cxnSp macro="">
      <xdr:nvCxnSpPr>
        <xdr:cNvPr id="830" name="直線コネクタ 829"/>
        <xdr:cNvCxnSpPr/>
      </xdr:nvCxnSpPr>
      <xdr:spPr>
        <a:xfrm>
          <a:off x="21323300" y="12666808"/>
          <a:ext cx="8382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150958</xdr:rowOff>
    </xdr:from>
    <xdr:to>
      <xdr:col>31</xdr:col>
      <xdr:colOff>34925</xdr:colOff>
      <xdr:row>74</xdr:row>
      <xdr:rowOff>54928</xdr:rowOff>
    </xdr:to>
    <xdr:cxnSp macro="">
      <xdr:nvCxnSpPr>
        <xdr:cNvPr id="833" name="直線コネクタ 832"/>
        <xdr:cNvCxnSpPr/>
      </xdr:nvCxnSpPr>
      <xdr:spPr>
        <a:xfrm flipV="1">
          <a:off x="20434300" y="12666808"/>
          <a:ext cx="889000" cy="7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54928</xdr:rowOff>
    </xdr:from>
    <xdr:to>
      <xdr:col>29</xdr:col>
      <xdr:colOff>517525</xdr:colOff>
      <xdr:row>74</xdr:row>
      <xdr:rowOff>112458</xdr:rowOff>
    </xdr:to>
    <xdr:cxnSp macro="">
      <xdr:nvCxnSpPr>
        <xdr:cNvPr id="836" name="直線コネクタ 835"/>
        <xdr:cNvCxnSpPr/>
      </xdr:nvCxnSpPr>
      <xdr:spPr>
        <a:xfrm flipV="1">
          <a:off x="19545300" y="12742228"/>
          <a:ext cx="889000" cy="5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112458</xdr:rowOff>
    </xdr:from>
    <xdr:to>
      <xdr:col>28</xdr:col>
      <xdr:colOff>314325</xdr:colOff>
      <xdr:row>75</xdr:row>
      <xdr:rowOff>1835</xdr:rowOff>
    </xdr:to>
    <xdr:cxnSp macro="">
      <xdr:nvCxnSpPr>
        <xdr:cNvPr id="839" name="直線コネクタ 838"/>
        <xdr:cNvCxnSpPr/>
      </xdr:nvCxnSpPr>
      <xdr:spPr>
        <a:xfrm flipV="1">
          <a:off x="18656300" y="12799758"/>
          <a:ext cx="889000" cy="6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110998</xdr:rowOff>
    </xdr:from>
    <xdr:to>
      <xdr:col>32</xdr:col>
      <xdr:colOff>238125</xdr:colOff>
      <xdr:row>74</xdr:row>
      <xdr:rowOff>41148</xdr:rowOff>
    </xdr:to>
    <xdr:sp macro="" textlink="">
      <xdr:nvSpPr>
        <xdr:cNvPr id="849" name="円/楕円 848"/>
        <xdr:cNvSpPr/>
      </xdr:nvSpPr>
      <xdr:spPr>
        <a:xfrm>
          <a:off x="22110700" y="1262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133875</xdr:rowOff>
    </xdr:from>
    <xdr:ext cx="534377" cy="259045"/>
    <xdr:sp macro="" textlink="">
      <xdr:nvSpPr>
        <xdr:cNvPr id="850" name="繰出金該当値テキスト"/>
        <xdr:cNvSpPr txBox="1"/>
      </xdr:nvSpPr>
      <xdr:spPr>
        <a:xfrm>
          <a:off x="22212300" y="1247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67,840</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100158</xdr:rowOff>
    </xdr:from>
    <xdr:to>
      <xdr:col>31</xdr:col>
      <xdr:colOff>85725</xdr:colOff>
      <xdr:row>74</xdr:row>
      <xdr:rowOff>30308</xdr:rowOff>
    </xdr:to>
    <xdr:sp macro="" textlink="">
      <xdr:nvSpPr>
        <xdr:cNvPr id="851" name="円/楕円 850"/>
        <xdr:cNvSpPr/>
      </xdr:nvSpPr>
      <xdr:spPr>
        <a:xfrm>
          <a:off x="21272500" y="1261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46835</xdr:rowOff>
    </xdr:from>
    <xdr:ext cx="534377" cy="259045"/>
    <xdr:sp macro="" textlink="">
      <xdr:nvSpPr>
        <xdr:cNvPr id="852" name="テキスト ボックス 851"/>
        <xdr:cNvSpPr txBox="1"/>
      </xdr:nvSpPr>
      <xdr:spPr>
        <a:xfrm>
          <a:off x="21056111" y="123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68,409</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4128</xdr:rowOff>
    </xdr:from>
    <xdr:to>
      <xdr:col>29</xdr:col>
      <xdr:colOff>568325</xdr:colOff>
      <xdr:row>74</xdr:row>
      <xdr:rowOff>105728</xdr:rowOff>
    </xdr:to>
    <xdr:sp macro="" textlink="">
      <xdr:nvSpPr>
        <xdr:cNvPr id="853" name="円/楕円 852"/>
        <xdr:cNvSpPr/>
      </xdr:nvSpPr>
      <xdr:spPr>
        <a:xfrm>
          <a:off x="20383500" y="126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122255</xdr:rowOff>
    </xdr:from>
    <xdr:ext cx="534377" cy="259045"/>
    <xdr:sp macro="" textlink="">
      <xdr:nvSpPr>
        <xdr:cNvPr id="854" name="テキスト ボックス 853"/>
        <xdr:cNvSpPr txBox="1"/>
      </xdr:nvSpPr>
      <xdr:spPr>
        <a:xfrm>
          <a:off x="20167111" y="1246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64,450</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61658</xdr:rowOff>
    </xdr:from>
    <xdr:to>
      <xdr:col>28</xdr:col>
      <xdr:colOff>365125</xdr:colOff>
      <xdr:row>74</xdr:row>
      <xdr:rowOff>163258</xdr:rowOff>
    </xdr:to>
    <xdr:sp macro="" textlink="">
      <xdr:nvSpPr>
        <xdr:cNvPr id="855" name="円/楕円 854"/>
        <xdr:cNvSpPr/>
      </xdr:nvSpPr>
      <xdr:spPr>
        <a:xfrm>
          <a:off x="19494500" y="127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8335</xdr:rowOff>
    </xdr:from>
    <xdr:ext cx="534377" cy="259045"/>
    <xdr:sp macro="" textlink="">
      <xdr:nvSpPr>
        <xdr:cNvPr id="856" name="テキスト ボックス 855"/>
        <xdr:cNvSpPr txBox="1"/>
      </xdr:nvSpPr>
      <xdr:spPr>
        <a:xfrm>
          <a:off x="19278111" y="1252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61,430</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122485</xdr:rowOff>
    </xdr:from>
    <xdr:to>
      <xdr:col>27</xdr:col>
      <xdr:colOff>161925</xdr:colOff>
      <xdr:row>75</xdr:row>
      <xdr:rowOff>52635</xdr:rowOff>
    </xdr:to>
    <xdr:sp macro="" textlink="">
      <xdr:nvSpPr>
        <xdr:cNvPr id="857" name="円/楕円 856"/>
        <xdr:cNvSpPr/>
      </xdr:nvSpPr>
      <xdr:spPr>
        <a:xfrm>
          <a:off x="18605500" y="1280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69162</xdr:rowOff>
    </xdr:from>
    <xdr:ext cx="534377" cy="259045"/>
    <xdr:sp macro="" textlink="">
      <xdr:nvSpPr>
        <xdr:cNvPr id="858" name="テキスト ボックス 857"/>
        <xdr:cNvSpPr txBox="1"/>
      </xdr:nvSpPr>
      <xdr:spPr>
        <a:xfrm>
          <a:off x="18389111" y="1258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58,237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主に人件費、物件費、扶助費、補助費等が類似団体平均に比べ、高い水準にある。人件費は、定員適正化計画に基づいて職員数の削減を行っているところだが、飛地・離島地域を抱えていることもあり未だその経費は他団体より高いことがあげられる。また、物件費は臨時・パート雇用が続いていること、近年は特にふるさと納税に力を入れていることから返礼品の発送業務の委託料が拡大した。さらに扶助費に関して、生活保護率は年々減少傾向だが県内でも生活保護者の割合が</a:t>
          </a:r>
          <a:r>
            <a:rPr kumimoji="1" lang="ja-JP" altLang="ja-JP" sz="1300">
              <a:solidFill>
                <a:schemeClr val="dk1"/>
              </a:solidFill>
              <a:effectLst/>
              <a:latin typeface="+mn-lt"/>
              <a:ea typeface="+mn-ea"/>
              <a:cs typeface="+mn-cs"/>
            </a:rPr>
            <a:t>高い</a:t>
          </a:r>
          <a:r>
            <a:rPr kumimoji="1" lang="ja-JP" altLang="en-US" sz="1300">
              <a:solidFill>
                <a:schemeClr val="dk1"/>
              </a:solidFill>
              <a:effectLst/>
              <a:latin typeface="+mn-lt"/>
              <a:ea typeface="+mn-ea"/>
              <a:cs typeface="+mn-cs"/>
            </a:rPr>
            <a:t>水準</a:t>
          </a:r>
          <a:r>
            <a:rPr kumimoji="1" lang="ja-JP" altLang="ja-JP" sz="1300">
              <a:solidFill>
                <a:schemeClr val="dk1"/>
              </a:solidFill>
              <a:effectLst/>
              <a:latin typeface="+mn-lt"/>
              <a:ea typeface="+mn-ea"/>
              <a:cs typeface="+mn-cs"/>
            </a:rPr>
            <a:t>にあ</a:t>
          </a:r>
          <a:r>
            <a:rPr kumimoji="1" lang="ja-JP" altLang="en-US" sz="1300">
              <a:solidFill>
                <a:schemeClr val="dk1"/>
              </a:solidFill>
              <a:effectLst/>
              <a:latin typeface="+mn-lt"/>
              <a:ea typeface="+mn-ea"/>
              <a:cs typeface="+mn-cs"/>
            </a:rPr>
            <a:t>り、生活困窮者に係る経費が多額となっている。補助費は、一部事務組合への負担金が多額であるうえ市の独自施策である保育所入所者の第２子無料化により入所者が増加し負担金が拡大したことに加え、</a:t>
          </a:r>
          <a:r>
            <a:rPr kumimoji="1" lang="ja-JP" altLang="ja-JP" sz="1300">
              <a:solidFill>
                <a:schemeClr val="dk1"/>
              </a:solidFill>
              <a:effectLst/>
              <a:latin typeface="+mn-lt"/>
              <a:ea typeface="+mn-ea"/>
              <a:cs typeface="+mn-cs"/>
            </a:rPr>
            <a:t>毎年度、市の人口が約４００人程度減少していることに</a:t>
          </a:r>
          <a:r>
            <a:rPr kumimoji="1" lang="ja-JP" altLang="en-US" sz="1300">
              <a:solidFill>
                <a:schemeClr val="dk1"/>
              </a:solidFill>
              <a:effectLst/>
              <a:latin typeface="+mn-lt"/>
              <a:ea typeface="+mn-ea"/>
              <a:cs typeface="+mn-cs"/>
            </a:rPr>
            <a:t>起因する。また、普通建設事業費の更新整備では、福島小学校などの教育施設や消防庁舎が整備されたことによる経費が一人当たりのコストを助長する形となった。その他の項目については、多少の増減はあるものの、ほぼ類似団体平均値と大きな差はなく、過去５年間概ね横ばいと言え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長崎県松浦市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24,048
23,933
130.55
20,883,975
20,310,993
528,316
9,762,240
20,048,702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80.4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129413</xdr:rowOff>
    </xdr:from>
    <xdr:to>
      <xdr:col>6</xdr:col>
      <xdr:colOff>511175</xdr:colOff>
      <xdr:row>33</xdr:row>
      <xdr:rowOff>46927</xdr:rowOff>
    </xdr:to>
    <xdr:cxnSp macro="">
      <xdr:nvCxnSpPr>
        <xdr:cNvPr id="61" name="直線コネクタ 60"/>
        <xdr:cNvCxnSpPr/>
      </xdr:nvCxnSpPr>
      <xdr:spPr>
        <a:xfrm flipV="1">
          <a:off x="3797300" y="5615813"/>
          <a:ext cx="838200" cy="8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46927</xdr:rowOff>
    </xdr:from>
    <xdr:to>
      <xdr:col>5</xdr:col>
      <xdr:colOff>358775</xdr:colOff>
      <xdr:row>33</xdr:row>
      <xdr:rowOff>163132</xdr:rowOff>
    </xdr:to>
    <xdr:cxnSp macro="">
      <xdr:nvCxnSpPr>
        <xdr:cNvPr id="64" name="直線コネクタ 63"/>
        <xdr:cNvCxnSpPr/>
      </xdr:nvCxnSpPr>
      <xdr:spPr>
        <a:xfrm flipV="1">
          <a:off x="2908300" y="5704777"/>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134176</xdr:rowOff>
    </xdr:from>
    <xdr:to>
      <xdr:col>4</xdr:col>
      <xdr:colOff>155575</xdr:colOff>
      <xdr:row>33</xdr:row>
      <xdr:rowOff>163132</xdr:rowOff>
    </xdr:to>
    <xdr:cxnSp macro="">
      <xdr:nvCxnSpPr>
        <xdr:cNvPr id="67" name="直線コネクタ 66"/>
        <xdr:cNvCxnSpPr/>
      </xdr:nvCxnSpPr>
      <xdr:spPr>
        <a:xfrm>
          <a:off x="2019300" y="579202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169609</xdr:rowOff>
    </xdr:from>
    <xdr:to>
      <xdr:col>2</xdr:col>
      <xdr:colOff>638175</xdr:colOff>
      <xdr:row>33</xdr:row>
      <xdr:rowOff>134176</xdr:rowOff>
    </xdr:to>
    <xdr:cxnSp macro="">
      <xdr:nvCxnSpPr>
        <xdr:cNvPr id="70" name="直線コネクタ 69"/>
        <xdr:cNvCxnSpPr/>
      </xdr:nvCxnSpPr>
      <xdr:spPr>
        <a:xfrm>
          <a:off x="1130300" y="5656009"/>
          <a:ext cx="889000" cy="1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78613</xdr:rowOff>
    </xdr:from>
    <xdr:to>
      <xdr:col>6</xdr:col>
      <xdr:colOff>561975</xdr:colOff>
      <xdr:row>33</xdr:row>
      <xdr:rowOff>8763</xdr:rowOff>
    </xdr:to>
    <xdr:sp macro="" textlink="">
      <xdr:nvSpPr>
        <xdr:cNvPr id="80" name="円/楕円 79"/>
        <xdr:cNvSpPr/>
      </xdr:nvSpPr>
      <xdr:spPr>
        <a:xfrm>
          <a:off x="4584700" y="556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101490</xdr:rowOff>
    </xdr:from>
    <xdr:ext cx="469744" cy="259045"/>
    <xdr:sp macro="" textlink="">
      <xdr:nvSpPr>
        <xdr:cNvPr id="81" name="議会費該当値テキスト"/>
        <xdr:cNvSpPr txBox="1"/>
      </xdr:nvSpPr>
      <xdr:spPr>
        <a:xfrm>
          <a:off x="4686300" y="54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7,854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167577</xdr:rowOff>
    </xdr:from>
    <xdr:to>
      <xdr:col>5</xdr:col>
      <xdr:colOff>409575</xdr:colOff>
      <xdr:row>33</xdr:row>
      <xdr:rowOff>97727</xdr:rowOff>
    </xdr:to>
    <xdr:sp macro="" textlink="">
      <xdr:nvSpPr>
        <xdr:cNvPr id="82" name="円/楕円 81"/>
        <xdr:cNvSpPr/>
      </xdr:nvSpPr>
      <xdr:spPr>
        <a:xfrm>
          <a:off x="3746500" y="565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114254</xdr:rowOff>
    </xdr:from>
    <xdr:ext cx="469744" cy="259045"/>
    <xdr:sp macro="" textlink="">
      <xdr:nvSpPr>
        <xdr:cNvPr id="83" name="テキスト ボックス 82"/>
        <xdr:cNvSpPr txBox="1"/>
      </xdr:nvSpPr>
      <xdr:spPr>
        <a:xfrm>
          <a:off x="3562427" y="542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112332</xdr:rowOff>
    </xdr:from>
    <xdr:to>
      <xdr:col>4</xdr:col>
      <xdr:colOff>206375</xdr:colOff>
      <xdr:row>34</xdr:row>
      <xdr:rowOff>42482</xdr:rowOff>
    </xdr:to>
    <xdr:sp macro="" textlink="">
      <xdr:nvSpPr>
        <xdr:cNvPr id="84" name="円/楕円 83"/>
        <xdr:cNvSpPr/>
      </xdr:nvSpPr>
      <xdr:spPr>
        <a:xfrm>
          <a:off x="2857500" y="57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59009</xdr:rowOff>
    </xdr:from>
    <xdr:ext cx="469744" cy="259045"/>
    <xdr:sp macro="" textlink="">
      <xdr:nvSpPr>
        <xdr:cNvPr id="85" name="テキスト ボックス 84"/>
        <xdr:cNvSpPr txBox="1"/>
      </xdr:nvSpPr>
      <xdr:spPr>
        <a:xfrm>
          <a:off x="2673427" y="55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83376</xdr:rowOff>
    </xdr:from>
    <xdr:to>
      <xdr:col>3</xdr:col>
      <xdr:colOff>3175</xdr:colOff>
      <xdr:row>34</xdr:row>
      <xdr:rowOff>13526</xdr:rowOff>
    </xdr:to>
    <xdr:sp macro="" textlink="">
      <xdr:nvSpPr>
        <xdr:cNvPr id="86" name="円/楕円 85"/>
        <xdr:cNvSpPr/>
      </xdr:nvSpPr>
      <xdr:spPr>
        <a:xfrm>
          <a:off x="1968500" y="57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30053</xdr:rowOff>
    </xdr:from>
    <xdr:ext cx="469744" cy="259045"/>
    <xdr:sp macro="" textlink="">
      <xdr:nvSpPr>
        <xdr:cNvPr id="87" name="テキスト ボックス 86"/>
        <xdr:cNvSpPr txBox="1"/>
      </xdr:nvSpPr>
      <xdr:spPr>
        <a:xfrm>
          <a:off x="1784427" y="551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118809</xdr:rowOff>
    </xdr:from>
    <xdr:to>
      <xdr:col>1</xdr:col>
      <xdr:colOff>485775</xdr:colOff>
      <xdr:row>33</xdr:row>
      <xdr:rowOff>48959</xdr:rowOff>
    </xdr:to>
    <xdr:sp macro="" textlink="">
      <xdr:nvSpPr>
        <xdr:cNvPr id="88" name="円/楕円 87"/>
        <xdr:cNvSpPr/>
      </xdr:nvSpPr>
      <xdr:spPr>
        <a:xfrm>
          <a:off x="1079500" y="560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65486</xdr:rowOff>
    </xdr:from>
    <xdr:ext cx="469744" cy="259045"/>
    <xdr:sp macro="" textlink="">
      <xdr:nvSpPr>
        <xdr:cNvPr id="89" name="テキスト ボックス 88"/>
        <xdr:cNvSpPr txBox="1"/>
      </xdr:nvSpPr>
      <xdr:spPr>
        <a:xfrm>
          <a:off x="895427" y="538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137605</xdr:rowOff>
    </xdr:from>
    <xdr:to>
      <xdr:col>6</xdr:col>
      <xdr:colOff>511175</xdr:colOff>
      <xdr:row>58</xdr:row>
      <xdr:rowOff>1035</xdr:rowOff>
    </xdr:to>
    <xdr:cxnSp macro="">
      <xdr:nvCxnSpPr>
        <xdr:cNvPr id="118" name="直線コネクタ 117"/>
        <xdr:cNvCxnSpPr/>
      </xdr:nvCxnSpPr>
      <xdr:spPr>
        <a:xfrm flipV="1">
          <a:off x="3797300" y="9910255"/>
          <a:ext cx="838200" cy="3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1035</xdr:rowOff>
    </xdr:from>
    <xdr:to>
      <xdr:col>5</xdr:col>
      <xdr:colOff>358775</xdr:colOff>
      <xdr:row>58</xdr:row>
      <xdr:rowOff>20329</xdr:rowOff>
    </xdr:to>
    <xdr:cxnSp macro="">
      <xdr:nvCxnSpPr>
        <xdr:cNvPr id="121" name="直線コネクタ 120"/>
        <xdr:cNvCxnSpPr/>
      </xdr:nvCxnSpPr>
      <xdr:spPr>
        <a:xfrm flipV="1">
          <a:off x="2908300" y="9945135"/>
          <a:ext cx="8890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9003</xdr:rowOff>
    </xdr:from>
    <xdr:to>
      <xdr:col>4</xdr:col>
      <xdr:colOff>155575</xdr:colOff>
      <xdr:row>58</xdr:row>
      <xdr:rowOff>20329</xdr:rowOff>
    </xdr:to>
    <xdr:cxnSp macro="">
      <xdr:nvCxnSpPr>
        <xdr:cNvPr id="124" name="直線コネクタ 123"/>
        <xdr:cNvCxnSpPr/>
      </xdr:nvCxnSpPr>
      <xdr:spPr>
        <a:xfrm>
          <a:off x="2019300" y="9953103"/>
          <a:ext cx="889000" cy="1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9003</xdr:rowOff>
    </xdr:from>
    <xdr:to>
      <xdr:col>2</xdr:col>
      <xdr:colOff>638175</xdr:colOff>
      <xdr:row>58</xdr:row>
      <xdr:rowOff>11019</xdr:rowOff>
    </xdr:to>
    <xdr:cxnSp macro="">
      <xdr:nvCxnSpPr>
        <xdr:cNvPr id="127" name="直線コネクタ 126"/>
        <xdr:cNvCxnSpPr/>
      </xdr:nvCxnSpPr>
      <xdr:spPr>
        <a:xfrm flipV="1">
          <a:off x="1130300" y="9953103"/>
          <a:ext cx="889000" cy="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86805</xdr:rowOff>
    </xdr:from>
    <xdr:to>
      <xdr:col>6</xdr:col>
      <xdr:colOff>561975</xdr:colOff>
      <xdr:row>58</xdr:row>
      <xdr:rowOff>16955</xdr:rowOff>
    </xdr:to>
    <xdr:sp macro="" textlink="">
      <xdr:nvSpPr>
        <xdr:cNvPr id="137" name="円/楕円 136"/>
        <xdr:cNvSpPr/>
      </xdr:nvSpPr>
      <xdr:spPr>
        <a:xfrm>
          <a:off x="4584700" y="985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109682</xdr:rowOff>
    </xdr:from>
    <xdr:ext cx="599010" cy="259045"/>
    <xdr:sp macro="" textlink="">
      <xdr:nvSpPr>
        <xdr:cNvPr id="138" name="総務費該当値テキスト"/>
        <xdr:cNvSpPr txBox="1"/>
      </xdr:nvSpPr>
      <xdr:spPr>
        <a:xfrm>
          <a:off x="4686300" y="971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131,100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121685</xdr:rowOff>
    </xdr:from>
    <xdr:to>
      <xdr:col>5</xdr:col>
      <xdr:colOff>409575</xdr:colOff>
      <xdr:row>58</xdr:row>
      <xdr:rowOff>51835</xdr:rowOff>
    </xdr:to>
    <xdr:sp macro="" textlink="">
      <xdr:nvSpPr>
        <xdr:cNvPr id="139" name="円/楕円 138"/>
        <xdr:cNvSpPr/>
      </xdr:nvSpPr>
      <xdr:spPr>
        <a:xfrm>
          <a:off x="3746500" y="989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68362</xdr:rowOff>
    </xdr:from>
    <xdr:ext cx="599010" cy="259045"/>
    <xdr:sp macro="" textlink="">
      <xdr:nvSpPr>
        <xdr:cNvPr id="140" name="テキスト ボックス 139"/>
        <xdr:cNvSpPr txBox="1"/>
      </xdr:nvSpPr>
      <xdr:spPr>
        <a:xfrm>
          <a:off x="3497794" y="96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112,790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140979</xdr:rowOff>
    </xdr:from>
    <xdr:to>
      <xdr:col>4</xdr:col>
      <xdr:colOff>206375</xdr:colOff>
      <xdr:row>58</xdr:row>
      <xdr:rowOff>71129</xdr:rowOff>
    </xdr:to>
    <xdr:sp macro="" textlink="">
      <xdr:nvSpPr>
        <xdr:cNvPr id="141" name="円/楕円 140"/>
        <xdr:cNvSpPr/>
      </xdr:nvSpPr>
      <xdr:spPr>
        <a:xfrm>
          <a:off x="2857500" y="991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87656</xdr:rowOff>
    </xdr:from>
    <xdr:ext cx="599010" cy="259045"/>
    <xdr:sp macro="" textlink="">
      <xdr:nvSpPr>
        <xdr:cNvPr id="142" name="テキスト ボックス 141"/>
        <xdr:cNvSpPr txBox="1"/>
      </xdr:nvSpPr>
      <xdr:spPr>
        <a:xfrm>
          <a:off x="2608794" y="968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102,662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129653</xdr:rowOff>
    </xdr:from>
    <xdr:to>
      <xdr:col>3</xdr:col>
      <xdr:colOff>3175</xdr:colOff>
      <xdr:row>58</xdr:row>
      <xdr:rowOff>59803</xdr:rowOff>
    </xdr:to>
    <xdr:sp macro="" textlink="">
      <xdr:nvSpPr>
        <xdr:cNvPr id="143" name="円/楕円 142"/>
        <xdr:cNvSpPr/>
      </xdr:nvSpPr>
      <xdr:spPr>
        <a:xfrm>
          <a:off x="1968500" y="990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50930</xdr:rowOff>
    </xdr:from>
    <xdr:ext cx="599010" cy="259045"/>
    <xdr:sp macro="" textlink="">
      <xdr:nvSpPr>
        <xdr:cNvPr id="144" name="テキスト ボックス 143"/>
        <xdr:cNvSpPr txBox="1"/>
      </xdr:nvSpPr>
      <xdr:spPr>
        <a:xfrm>
          <a:off x="1719794" y="999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108,607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131669</xdr:rowOff>
    </xdr:from>
    <xdr:to>
      <xdr:col>1</xdr:col>
      <xdr:colOff>485775</xdr:colOff>
      <xdr:row>58</xdr:row>
      <xdr:rowOff>61819</xdr:rowOff>
    </xdr:to>
    <xdr:sp macro="" textlink="">
      <xdr:nvSpPr>
        <xdr:cNvPr id="145" name="円/楕円 144"/>
        <xdr:cNvSpPr/>
      </xdr:nvSpPr>
      <xdr:spPr>
        <a:xfrm>
          <a:off x="1079500" y="990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78346</xdr:rowOff>
    </xdr:from>
    <xdr:ext cx="599010" cy="259045"/>
    <xdr:sp macro="" textlink="">
      <xdr:nvSpPr>
        <xdr:cNvPr id="146" name="テキスト ボックス 145"/>
        <xdr:cNvSpPr txBox="1"/>
      </xdr:nvSpPr>
      <xdr:spPr>
        <a:xfrm>
          <a:off x="830794" y="967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111064</xdr:rowOff>
    </xdr:from>
    <xdr:to>
      <xdr:col>6</xdr:col>
      <xdr:colOff>511175</xdr:colOff>
      <xdr:row>73</xdr:row>
      <xdr:rowOff>152989</xdr:rowOff>
    </xdr:to>
    <xdr:cxnSp macro="">
      <xdr:nvCxnSpPr>
        <xdr:cNvPr id="176" name="直線コネクタ 175"/>
        <xdr:cNvCxnSpPr/>
      </xdr:nvCxnSpPr>
      <xdr:spPr>
        <a:xfrm flipV="1">
          <a:off x="3797300" y="12626914"/>
          <a:ext cx="838200" cy="4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152989</xdr:rowOff>
    </xdr:from>
    <xdr:to>
      <xdr:col>5</xdr:col>
      <xdr:colOff>358775</xdr:colOff>
      <xdr:row>74</xdr:row>
      <xdr:rowOff>109540</xdr:rowOff>
    </xdr:to>
    <xdr:cxnSp macro="">
      <xdr:nvCxnSpPr>
        <xdr:cNvPr id="179" name="直線コネクタ 178"/>
        <xdr:cNvCxnSpPr/>
      </xdr:nvCxnSpPr>
      <xdr:spPr>
        <a:xfrm flipV="1">
          <a:off x="2908300" y="12668839"/>
          <a:ext cx="889000" cy="12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109540</xdr:rowOff>
    </xdr:from>
    <xdr:to>
      <xdr:col>4</xdr:col>
      <xdr:colOff>155575</xdr:colOff>
      <xdr:row>74</xdr:row>
      <xdr:rowOff>147899</xdr:rowOff>
    </xdr:to>
    <xdr:cxnSp macro="">
      <xdr:nvCxnSpPr>
        <xdr:cNvPr id="182" name="直線コネクタ 181"/>
        <xdr:cNvCxnSpPr/>
      </xdr:nvCxnSpPr>
      <xdr:spPr>
        <a:xfrm flipV="1">
          <a:off x="2019300" y="12796840"/>
          <a:ext cx="8890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137864</xdr:rowOff>
    </xdr:from>
    <xdr:to>
      <xdr:col>2</xdr:col>
      <xdr:colOff>638175</xdr:colOff>
      <xdr:row>74</xdr:row>
      <xdr:rowOff>147899</xdr:rowOff>
    </xdr:to>
    <xdr:cxnSp macro="">
      <xdr:nvCxnSpPr>
        <xdr:cNvPr id="185" name="直線コネクタ 184"/>
        <xdr:cNvCxnSpPr/>
      </xdr:nvCxnSpPr>
      <xdr:spPr>
        <a:xfrm>
          <a:off x="1130300" y="12825164"/>
          <a:ext cx="889000" cy="1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60264</xdr:rowOff>
    </xdr:from>
    <xdr:to>
      <xdr:col>6</xdr:col>
      <xdr:colOff>561975</xdr:colOff>
      <xdr:row>73</xdr:row>
      <xdr:rowOff>161864</xdr:rowOff>
    </xdr:to>
    <xdr:sp macro="" textlink="">
      <xdr:nvSpPr>
        <xdr:cNvPr id="195" name="円/楕円 194"/>
        <xdr:cNvSpPr/>
      </xdr:nvSpPr>
      <xdr:spPr>
        <a:xfrm>
          <a:off x="4584700" y="1257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83141</xdr:rowOff>
    </xdr:from>
    <xdr:ext cx="599010" cy="259045"/>
    <xdr:sp macro="" textlink="">
      <xdr:nvSpPr>
        <xdr:cNvPr id="196" name="民生費該当値テキスト"/>
        <xdr:cNvSpPr txBox="1"/>
      </xdr:nvSpPr>
      <xdr:spPr>
        <a:xfrm>
          <a:off x="4686300" y="1242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226,258</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102189</xdr:rowOff>
    </xdr:from>
    <xdr:to>
      <xdr:col>5</xdr:col>
      <xdr:colOff>409575</xdr:colOff>
      <xdr:row>74</xdr:row>
      <xdr:rowOff>32339</xdr:rowOff>
    </xdr:to>
    <xdr:sp macro="" textlink="">
      <xdr:nvSpPr>
        <xdr:cNvPr id="197" name="円/楕円 196"/>
        <xdr:cNvSpPr/>
      </xdr:nvSpPr>
      <xdr:spPr>
        <a:xfrm>
          <a:off x="3746500" y="126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48866</xdr:rowOff>
    </xdr:from>
    <xdr:ext cx="599010" cy="259045"/>
    <xdr:sp macro="" textlink="">
      <xdr:nvSpPr>
        <xdr:cNvPr id="198" name="テキスト ボックス 197"/>
        <xdr:cNvSpPr txBox="1"/>
      </xdr:nvSpPr>
      <xdr:spPr>
        <a:xfrm>
          <a:off x="3497794" y="1239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220,756</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58740</xdr:rowOff>
    </xdr:from>
    <xdr:to>
      <xdr:col>4</xdr:col>
      <xdr:colOff>206375</xdr:colOff>
      <xdr:row>74</xdr:row>
      <xdr:rowOff>160340</xdr:rowOff>
    </xdr:to>
    <xdr:sp macro="" textlink="">
      <xdr:nvSpPr>
        <xdr:cNvPr id="199" name="円/楕円 198"/>
        <xdr:cNvSpPr/>
      </xdr:nvSpPr>
      <xdr:spPr>
        <a:xfrm>
          <a:off x="2857500" y="1274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5417</xdr:rowOff>
    </xdr:from>
    <xdr:ext cx="599010" cy="259045"/>
    <xdr:sp macro="" textlink="">
      <xdr:nvSpPr>
        <xdr:cNvPr id="200" name="テキスト ボックス 199"/>
        <xdr:cNvSpPr txBox="1"/>
      </xdr:nvSpPr>
      <xdr:spPr>
        <a:xfrm>
          <a:off x="2608794" y="1252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203,958</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97099</xdr:rowOff>
    </xdr:from>
    <xdr:to>
      <xdr:col>3</xdr:col>
      <xdr:colOff>3175</xdr:colOff>
      <xdr:row>75</xdr:row>
      <xdr:rowOff>27249</xdr:rowOff>
    </xdr:to>
    <xdr:sp macro="" textlink="">
      <xdr:nvSpPr>
        <xdr:cNvPr id="201" name="円/楕円 200"/>
        <xdr:cNvSpPr/>
      </xdr:nvSpPr>
      <xdr:spPr>
        <a:xfrm>
          <a:off x="1968500" y="1278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43776</xdr:rowOff>
    </xdr:from>
    <xdr:ext cx="599010" cy="259045"/>
    <xdr:sp macro="" textlink="">
      <xdr:nvSpPr>
        <xdr:cNvPr id="202" name="テキスト ボックス 201"/>
        <xdr:cNvSpPr txBox="1"/>
      </xdr:nvSpPr>
      <xdr:spPr>
        <a:xfrm>
          <a:off x="1719794" y="1255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198,924</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87064</xdr:rowOff>
    </xdr:from>
    <xdr:to>
      <xdr:col>1</xdr:col>
      <xdr:colOff>485775</xdr:colOff>
      <xdr:row>75</xdr:row>
      <xdr:rowOff>17214</xdr:rowOff>
    </xdr:to>
    <xdr:sp macro="" textlink="">
      <xdr:nvSpPr>
        <xdr:cNvPr id="203" name="円/楕円 202"/>
        <xdr:cNvSpPr/>
      </xdr:nvSpPr>
      <xdr:spPr>
        <a:xfrm>
          <a:off x="1079500" y="127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33741</xdr:rowOff>
    </xdr:from>
    <xdr:ext cx="599010" cy="259045"/>
    <xdr:sp macro="" textlink="">
      <xdr:nvSpPr>
        <xdr:cNvPr id="204" name="テキスト ボックス 203"/>
        <xdr:cNvSpPr txBox="1"/>
      </xdr:nvSpPr>
      <xdr:spPr>
        <a:xfrm>
          <a:off x="830794" y="1254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200,241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119562</xdr:rowOff>
    </xdr:from>
    <xdr:to>
      <xdr:col>6</xdr:col>
      <xdr:colOff>511175</xdr:colOff>
      <xdr:row>94</xdr:row>
      <xdr:rowOff>148800</xdr:rowOff>
    </xdr:to>
    <xdr:cxnSp macro="">
      <xdr:nvCxnSpPr>
        <xdr:cNvPr id="235" name="直線コネクタ 234"/>
        <xdr:cNvCxnSpPr/>
      </xdr:nvCxnSpPr>
      <xdr:spPr>
        <a:xfrm>
          <a:off x="3797300" y="16235862"/>
          <a:ext cx="838200" cy="2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119562</xdr:rowOff>
    </xdr:from>
    <xdr:to>
      <xdr:col>5</xdr:col>
      <xdr:colOff>358775</xdr:colOff>
      <xdr:row>94</xdr:row>
      <xdr:rowOff>138764</xdr:rowOff>
    </xdr:to>
    <xdr:cxnSp macro="">
      <xdr:nvCxnSpPr>
        <xdr:cNvPr id="238" name="直線コネクタ 237"/>
        <xdr:cNvCxnSpPr/>
      </xdr:nvCxnSpPr>
      <xdr:spPr>
        <a:xfrm flipV="1">
          <a:off x="2908300" y="16235862"/>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138764</xdr:rowOff>
    </xdr:from>
    <xdr:to>
      <xdr:col>4</xdr:col>
      <xdr:colOff>155575</xdr:colOff>
      <xdr:row>95</xdr:row>
      <xdr:rowOff>2344</xdr:rowOff>
    </xdr:to>
    <xdr:cxnSp macro="">
      <xdr:nvCxnSpPr>
        <xdr:cNvPr id="241" name="直線コネクタ 240"/>
        <xdr:cNvCxnSpPr/>
      </xdr:nvCxnSpPr>
      <xdr:spPr>
        <a:xfrm flipV="1">
          <a:off x="2019300" y="16255064"/>
          <a:ext cx="889000" cy="3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146161</xdr:rowOff>
    </xdr:from>
    <xdr:ext cx="534377" cy="259045"/>
    <xdr:sp macro="" textlink="">
      <xdr:nvSpPr>
        <xdr:cNvPr id="243" name="テキスト ボックス 242"/>
        <xdr:cNvSpPr txBox="1"/>
      </xdr:nvSpPr>
      <xdr:spPr>
        <a:xfrm>
          <a:off x="2641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143880</xdr:rowOff>
    </xdr:from>
    <xdr:to>
      <xdr:col>2</xdr:col>
      <xdr:colOff>638175</xdr:colOff>
      <xdr:row>95</xdr:row>
      <xdr:rowOff>2344</xdr:rowOff>
    </xdr:to>
    <xdr:cxnSp macro="">
      <xdr:nvCxnSpPr>
        <xdr:cNvPr id="244" name="直線コネクタ 243"/>
        <xdr:cNvCxnSpPr/>
      </xdr:nvCxnSpPr>
      <xdr:spPr>
        <a:xfrm>
          <a:off x="1130300" y="16260180"/>
          <a:ext cx="889000" cy="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98000</xdr:rowOff>
    </xdr:from>
    <xdr:to>
      <xdr:col>6</xdr:col>
      <xdr:colOff>561975</xdr:colOff>
      <xdr:row>95</xdr:row>
      <xdr:rowOff>28150</xdr:rowOff>
    </xdr:to>
    <xdr:sp macro="" textlink="">
      <xdr:nvSpPr>
        <xdr:cNvPr id="254" name="円/楕円 253"/>
        <xdr:cNvSpPr/>
      </xdr:nvSpPr>
      <xdr:spPr>
        <a:xfrm>
          <a:off x="4584700" y="162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120877</xdr:rowOff>
    </xdr:from>
    <xdr:ext cx="534377" cy="259045"/>
    <xdr:sp macro="" textlink="">
      <xdr:nvSpPr>
        <xdr:cNvPr id="255" name="衛生費該当値テキスト"/>
        <xdr:cNvSpPr txBox="1"/>
      </xdr:nvSpPr>
      <xdr:spPr>
        <a:xfrm>
          <a:off x="4686300" y="1606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74,164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68762</xdr:rowOff>
    </xdr:from>
    <xdr:to>
      <xdr:col>5</xdr:col>
      <xdr:colOff>409575</xdr:colOff>
      <xdr:row>94</xdr:row>
      <xdr:rowOff>170362</xdr:rowOff>
    </xdr:to>
    <xdr:sp macro="" textlink="">
      <xdr:nvSpPr>
        <xdr:cNvPr id="256" name="円/楕円 255"/>
        <xdr:cNvSpPr/>
      </xdr:nvSpPr>
      <xdr:spPr>
        <a:xfrm>
          <a:off x="3746500" y="1618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15439</xdr:rowOff>
    </xdr:from>
    <xdr:ext cx="534377" cy="259045"/>
    <xdr:sp macro="" textlink="">
      <xdr:nvSpPr>
        <xdr:cNvPr id="257" name="テキスト ボックス 256"/>
        <xdr:cNvSpPr txBox="1"/>
      </xdr:nvSpPr>
      <xdr:spPr>
        <a:xfrm>
          <a:off x="3530111" y="1596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76,850</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87964</xdr:rowOff>
    </xdr:from>
    <xdr:to>
      <xdr:col>4</xdr:col>
      <xdr:colOff>206375</xdr:colOff>
      <xdr:row>95</xdr:row>
      <xdr:rowOff>18114</xdr:rowOff>
    </xdr:to>
    <xdr:sp macro="" textlink="">
      <xdr:nvSpPr>
        <xdr:cNvPr id="258" name="円/楕円 257"/>
        <xdr:cNvSpPr/>
      </xdr:nvSpPr>
      <xdr:spPr>
        <a:xfrm>
          <a:off x="2857500" y="162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34641</xdr:rowOff>
    </xdr:from>
    <xdr:ext cx="534377" cy="259045"/>
    <xdr:sp macro="" textlink="">
      <xdr:nvSpPr>
        <xdr:cNvPr id="259" name="テキスト ボックス 258"/>
        <xdr:cNvSpPr txBox="1"/>
      </xdr:nvSpPr>
      <xdr:spPr>
        <a:xfrm>
          <a:off x="2641111" y="1597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75,086</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122994</xdr:rowOff>
    </xdr:from>
    <xdr:to>
      <xdr:col>3</xdr:col>
      <xdr:colOff>3175</xdr:colOff>
      <xdr:row>95</xdr:row>
      <xdr:rowOff>53144</xdr:rowOff>
    </xdr:to>
    <xdr:sp macro="" textlink="">
      <xdr:nvSpPr>
        <xdr:cNvPr id="260" name="円/楕円 259"/>
        <xdr:cNvSpPr/>
      </xdr:nvSpPr>
      <xdr:spPr>
        <a:xfrm>
          <a:off x="1968500" y="162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69671</xdr:rowOff>
    </xdr:from>
    <xdr:ext cx="534377" cy="259045"/>
    <xdr:sp macro="" textlink="">
      <xdr:nvSpPr>
        <xdr:cNvPr id="261" name="テキスト ボックス 260"/>
        <xdr:cNvSpPr txBox="1"/>
      </xdr:nvSpPr>
      <xdr:spPr>
        <a:xfrm>
          <a:off x="1752111" y="1601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71,868</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93080</xdr:rowOff>
    </xdr:from>
    <xdr:to>
      <xdr:col>1</xdr:col>
      <xdr:colOff>485775</xdr:colOff>
      <xdr:row>95</xdr:row>
      <xdr:rowOff>23230</xdr:rowOff>
    </xdr:to>
    <xdr:sp macro="" textlink="">
      <xdr:nvSpPr>
        <xdr:cNvPr id="262" name="円/楕円 261"/>
        <xdr:cNvSpPr/>
      </xdr:nvSpPr>
      <xdr:spPr>
        <a:xfrm>
          <a:off x="1079500" y="1620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39757</xdr:rowOff>
    </xdr:from>
    <xdr:ext cx="534377" cy="259045"/>
    <xdr:sp macro="" textlink="">
      <xdr:nvSpPr>
        <xdr:cNvPr id="263" name="テキスト ボックス 262"/>
        <xdr:cNvSpPr txBox="1"/>
      </xdr:nvSpPr>
      <xdr:spPr>
        <a:xfrm>
          <a:off x="863111" y="1598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127889</xdr:rowOff>
    </xdr:from>
    <xdr:to>
      <xdr:col>15</xdr:col>
      <xdr:colOff>180975</xdr:colOff>
      <xdr:row>38</xdr:row>
      <xdr:rowOff>148209</xdr:rowOff>
    </xdr:to>
    <xdr:cxnSp macro="">
      <xdr:nvCxnSpPr>
        <xdr:cNvPr id="292" name="直線コネクタ 291"/>
        <xdr:cNvCxnSpPr/>
      </xdr:nvCxnSpPr>
      <xdr:spPr>
        <a:xfrm flipV="1">
          <a:off x="9639300" y="6642989"/>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29845</xdr:rowOff>
    </xdr:from>
    <xdr:to>
      <xdr:col>14</xdr:col>
      <xdr:colOff>28575</xdr:colOff>
      <xdr:row>38</xdr:row>
      <xdr:rowOff>148209</xdr:rowOff>
    </xdr:to>
    <xdr:cxnSp macro="">
      <xdr:nvCxnSpPr>
        <xdr:cNvPr id="295" name="直線コネクタ 294"/>
        <xdr:cNvCxnSpPr/>
      </xdr:nvCxnSpPr>
      <xdr:spPr>
        <a:xfrm>
          <a:off x="8750300" y="6544945"/>
          <a:ext cx="889000" cy="1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29845</xdr:rowOff>
    </xdr:from>
    <xdr:to>
      <xdr:col>12</xdr:col>
      <xdr:colOff>511175</xdr:colOff>
      <xdr:row>38</xdr:row>
      <xdr:rowOff>159004</xdr:rowOff>
    </xdr:to>
    <xdr:cxnSp macro="">
      <xdr:nvCxnSpPr>
        <xdr:cNvPr id="298" name="直線コネクタ 297"/>
        <xdr:cNvCxnSpPr/>
      </xdr:nvCxnSpPr>
      <xdr:spPr>
        <a:xfrm flipV="1">
          <a:off x="7861300" y="6544945"/>
          <a:ext cx="8890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159004</xdr:rowOff>
    </xdr:from>
    <xdr:to>
      <xdr:col>11</xdr:col>
      <xdr:colOff>307975</xdr:colOff>
      <xdr:row>38</xdr:row>
      <xdr:rowOff>161036</xdr:rowOff>
    </xdr:to>
    <xdr:cxnSp macro="">
      <xdr:nvCxnSpPr>
        <xdr:cNvPr id="301" name="直線コネクタ 300"/>
        <xdr:cNvCxnSpPr/>
      </xdr:nvCxnSpPr>
      <xdr:spPr>
        <a:xfrm flipV="1">
          <a:off x="6972300" y="6674104"/>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77089</xdr:rowOff>
    </xdr:from>
    <xdr:to>
      <xdr:col>15</xdr:col>
      <xdr:colOff>231775</xdr:colOff>
      <xdr:row>39</xdr:row>
      <xdr:rowOff>7239</xdr:rowOff>
    </xdr:to>
    <xdr:sp macro="" textlink="">
      <xdr:nvSpPr>
        <xdr:cNvPr id="311" name="円/楕円 310"/>
        <xdr:cNvSpPr/>
      </xdr:nvSpPr>
      <xdr:spPr>
        <a:xfrm>
          <a:off x="10426700" y="659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33164</xdr:rowOff>
    </xdr:from>
    <xdr:ext cx="378565" cy="259045"/>
    <xdr:sp macro="" textlink="">
      <xdr:nvSpPr>
        <xdr:cNvPr id="312" name="労働費該当値テキスト"/>
        <xdr:cNvSpPr txBox="1"/>
      </xdr:nvSpPr>
      <xdr:spPr>
        <a:xfrm>
          <a:off x="10528300" y="65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97409</xdr:rowOff>
    </xdr:from>
    <xdr:to>
      <xdr:col>14</xdr:col>
      <xdr:colOff>79375</xdr:colOff>
      <xdr:row>39</xdr:row>
      <xdr:rowOff>27559</xdr:rowOff>
    </xdr:to>
    <xdr:sp macro="" textlink="">
      <xdr:nvSpPr>
        <xdr:cNvPr id="313" name="円/楕円 312"/>
        <xdr:cNvSpPr/>
      </xdr:nvSpPr>
      <xdr:spPr>
        <a:xfrm>
          <a:off x="9588500" y="66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18686</xdr:rowOff>
    </xdr:from>
    <xdr:ext cx="378565" cy="259045"/>
    <xdr:sp macro="" textlink="">
      <xdr:nvSpPr>
        <xdr:cNvPr id="314" name="テキスト ボックス 313"/>
        <xdr:cNvSpPr txBox="1"/>
      </xdr:nvSpPr>
      <xdr:spPr>
        <a:xfrm>
          <a:off x="9450017" y="6705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150495</xdr:rowOff>
    </xdr:from>
    <xdr:to>
      <xdr:col>12</xdr:col>
      <xdr:colOff>561975</xdr:colOff>
      <xdr:row>38</xdr:row>
      <xdr:rowOff>80645</xdr:rowOff>
    </xdr:to>
    <xdr:sp macro="" textlink="">
      <xdr:nvSpPr>
        <xdr:cNvPr id="315" name="円/楕円 314"/>
        <xdr:cNvSpPr/>
      </xdr:nvSpPr>
      <xdr:spPr>
        <a:xfrm>
          <a:off x="86995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71772</xdr:rowOff>
    </xdr:from>
    <xdr:ext cx="469744" cy="259045"/>
    <xdr:sp macro="" textlink="">
      <xdr:nvSpPr>
        <xdr:cNvPr id="316" name="テキスト ボックス 315"/>
        <xdr:cNvSpPr txBox="1"/>
      </xdr:nvSpPr>
      <xdr:spPr>
        <a:xfrm>
          <a:off x="8515427" y="658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108204</xdr:rowOff>
    </xdr:from>
    <xdr:to>
      <xdr:col>11</xdr:col>
      <xdr:colOff>358775</xdr:colOff>
      <xdr:row>39</xdr:row>
      <xdr:rowOff>38354</xdr:rowOff>
    </xdr:to>
    <xdr:sp macro="" textlink="">
      <xdr:nvSpPr>
        <xdr:cNvPr id="317" name="円/楕円 316"/>
        <xdr:cNvSpPr/>
      </xdr:nvSpPr>
      <xdr:spPr>
        <a:xfrm>
          <a:off x="78105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29481</xdr:rowOff>
    </xdr:from>
    <xdr:ext cx="378565" cy="259045"/>
    <xdr:sp macro="" textlink="">
      <xdr:nvSpPr>
        <xdr:cNvPr id="318" name="テキスト ボックス 317"/>
        <xdr:cNvSpPr txBox="1"/>
      </xdr:nvSpPr>
      <xdr:spPr>
        <a:xfrm>
          <a:off x="7672017" y="6716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110236</xdr:rowOff>
    </xdr:from>
    <xdr:to>
      <xdr:col>10</xdr:col>
      <xdr:colOff>155575</xdr:colOff>
      <xdr:row>39</xdr:row>
      <xdr:rowOff>40386</xdr:rowOff>
    </xdr:to>
    <xdr:sp macro="" textlink="">
      <xdr:nvSpPr>
        <xdr:cNvPr id="319" name="円/楕円 318"/>
        <xdr:cNvSpPr/>
      </xdr:nvSpPr>
      <xdr:spPr>
        <a:xfrm>
          <a:off x="69215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31513</xdr:rowOff>
    </xdr:from>
    <xdr:ext cx="378565" cy="259045"/>
    <xdr:sp macro="" textlink="">
      <xdr:nvSpPr>
        <xdr:cNvPr id="320" name="テキスト ボックス 319"/>
        <xdr:cNvSpPr txBox="1"/>
      </xdr:nvSpPr>
      <xdr:spPr>
        <a:xfrm>
          <a:off x="6783017" y="6718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107641</xdr:rowOff>
    </xdr:from>
    <xdr:to>
      <xdr:col>15</xdr:col>
      <xdr:colOff>180975</xdr:colOff>
      <xdr:row>56</xdr:row>
      <xdr:rowOff>88210</xdr:rowOff>
    </xdr:to>
    <xdr:cxnSp macro="">
      <xdr:nvCxnSpPr>
        <xdr:cNvPr id="347" name="直線コネクタ 346"/>
        <xdr:cNvCxnSpPr/>
      </xdr:nvCxnSpPr>
      <xdr:spPr>
        <a:xfrm flipV="1">
          <a:off x="9639300" y="9537391"/>
          <a:ext cx="8382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71358</xdr:rowOff>
    </xdr:from>
    <xdr:to>
      <xdr:col>14</xdr:col>
      <xdr:colOff>28575</xdr:colOff>
      <xdr:row>56</xdr:row>
      <xdr:rowOff>88210</xdr:rowOff>
    </xdr:to>
    <xdr:cxnSp macro="">
      <xdr:nvCxnSpPr>
        <xdr:cNvPr id="350" name="直線コネクタ 349"/>
        <xdr:cNvCxnSpPr/>
      </xdr:nvCxnSpPr>
      <xdr:spPr>
        <a:xfrm>
          <a:off x="8750300" y="9672558"/>
          <a:ext cx="889000" cy="1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71358</xdr:rowOff>
    </xdr:from>
    <xdr:to>
      <xdr:col>12</xdr:col>
      <xdr:colOff>511175</xdr:colOff>
      <xdr:row>56</xdr:row>
      <xdr:rowOff>82276</xdr:rowOff>
    </xdr:to>
    <xdr:cxnSp macro="">
      <xdr:nvCxnSpPr>
        <xdr:cNvPr id="353" name="直線コネクタ 352"/>
        <xdr:cNvCxnSpPr/>
      </xdr:nvCxnSpPr>
      <xdr:spPr>
        <a:xfrm flipV="1">
          <a:off x="7861300" y="9672558"/>
          <a:ext cx="889000" cy="1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5" name="テキスト ボックス 354"/>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77265</xdr:rowOff>
    </xdr:from>
    <xdr:to>
      <xdr:col>11</xdr:col>
      <xdr:colOff>307975</xdr:colOff>
      <xdr:row>56</xdr:row>
      <xdr:rowOff>82276</xdr:rowOff>
    </xdr:to>
    <xdr:cxnSp macro="">
      <xdr:nvCxnSpPr>
        <xdr:cNvPr id="356" name="直線コネクタ 355"/>
        <xdr:cNvCxnSpPr/>
      </xdr:nvCxnSpPr>
      <xdr:spPr>
        <a:xfrm>
          <a:off x="6972300" y="9678465"/>
          <a:ext cx="889000" cy="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56841</xdr:rowOff>
    </xdr:from>
    <xdr:to>
      <xdr:col>15</xdr:col>
      <xdr:colOff>231775</xdr:colOff>
      <xdr:row>55</xdr:row>
      <xdr:rowOff>158441</xdr:rowOff>
    </xdr:to>
    <xdr:sp macro="" textlink="">
      <xdr:nvSpPr>
        <xdr:cNvPr id="366" name="円/楕円 365"/>
        <xdr:cNvSpPr/>
      </xdr:nvSpPr>
      <xdr:spPr>
        <a:xfrm>
          <a:off x="10426700" y="948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79718</xdr:rowOff>
    </xdr:from>
    <xdr:ext cx="534377" cy="259045"/>
    <xdr:sp macro="" textlink="">
      <xdr:nvSpPr>
        <xdr:cNvPr id="367" name="農林水産業費該当値テキスト"/>
        <xdr:cNvSpPr txBox="1"/>
      </xdr:nvSpPr>
      <xdr:spPr>
        <a:xfrm>
          <a:off x="10528300" y="933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59,756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37410</xdr:rowOff>
    </xdr:from>
    <xdr:to>
      <xdr:col>14</xdr:col>
      <xdr:colOff>79375</xdr:colOff>
      <xdr:row>56</xdr:row>
      <xdr:rowOff>139010</xdr:rowOff>
    </xdr:to>
    <xdr:sp macro="" textlink="">
      <xdr:nvSpPr>
        <xdr:cNvPr id="368" name="円/楕円 367"/>
        <xdr:cNvSpPr/>
      </xdr:nvSpPr>
      <xdr:spPr>
        <a:xfrm>
          <a:off x="9588500" y="963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155537</xdr:rowOff>
    </xdr:from>
    <xdr:ext cx="534377" cy="259045"/>
    <xdr:sp macro="" textlink="">
      <xdr:nvSpPr>
        <xdr:cNvPr id="369" name="テキスト ボックス 368"/>
        <xdr:cNvSpPr txBox="1"/>
      </xdr:nvSpPr>
      <xdr:spPr>
        <a:xfrm>
          <a:off x="9372111" y="941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20558</xdr:rowOff>
    </xdr:from>
    <xdr:to>
      <xdr:col>12</xdr:col>
      <xdr:colOff>561975</xdr:colOff>
      <xdr:row>56</xdr:row>
      <xdr:rowOff>122158</xdr:rowOff>
    </xdr:to>
    <xdr:sp macro="" textlink="">
      <xdr:nvSpPr>
        <xdr:cNvPr id="370" name="円/楕円 369"/>
        <xdr:cNvSpPr/>
      </xdr:nvSpPr>
      <xdr:spPr>
        <a:xfrm>
          <a:off x="8699500" y="962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138685</xdr:rowOff>
    </xdr:from>
    <xdr:ext cx="534377" cy="259045"/>
    <xdr:sp macro="" textlink="">
      <xdr:nvSpPr>
        <xdr:cNvPr id="371" name="テキスト ボックス 370"/>
        <xdr:cNvSpPr txBox="1"/>
      </xdr:nvSpPr>
      <xdr:spPr>
        <a:xfrm>
          <a:off x="8483111" y="939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44,974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31476</xdr:rowOff>
    </xdr:from>
    <xdr:to>
      <xdr:col>11</xdr:col>
      <xdr:colOff>358775</xdr:colOff>
      <xdr:row>56</xdr:row>
      <xdr:rowOff>133076</xdr:rowOff>
    </xdr:to>
    <xdr:sp macro="" textlink="">
      <xdr:nvSpPr>
        <xdr:cNvPr id="372" name="円/楕円 371"/>
        <xdr:cNvSpPr/>
      </xdr:nvSpPr>
      <xdr:spPr>
        <a:xfrm>
          <a:off x="7810500" y="96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149603</xdr:rowOff>
    </xdr:from>
    <xdr:ext cx="534377" cy="259045"/>
    <xdr:sp macro="" textlink="">
      <xdr:nvSpPr>
        <xdr:cNvPr id="373" name="テキスト ボックス 372"/>
        <xdr:cNvSpPr txBox="1"/>
      </xdr:nvSpPr>
      <xdr:spPr>
        <a:xfrm>
          <a:off x="7594111" y="940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43,780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26465</xdr:rowOff>
    </xdr:from>
    <xdr:to>
      <xdr:col>10</xdr:col>
      <xdr:colOff>155575</xdr:colOff>
      <xdr:row>56</xdr:row>
      <xdr:rowOff>128065</xdr:rowOff>
    </xdr:to>
    <xdr:sp macro="" textlink="">
      <xdr:nvSpPr>
        <xdr:cNvPr id="374" name="円/楕円 373"/>
        <xdr:cNvSpPr/>
      </xdr:nvSpPr>
      <xdr:spPr>
        <a:xfrm>
          <a:off x="6921500" y="96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144592</xdr:rowOff>
    </xdr:from>
    <xdr:ext cx="534377" cy="259045"/>
    <xdr:sp macro="" textlink="">
      <xdr:nvSpPr>
        <xdr:cNvPr id="375" name="テキスト ボックス 374"/>
        <xdr:cNvSpPr txBox="1"/>
      </xdr:nvSpPr>
      <xdr:spPr>
        <a:xfrm>
          <a:off x="6705111" y="940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35213</xdr:rowOff>
    </xdr:from>
    <xdr:to>
      <xdr:col>15</xdr:col>
      <xdr:colOff>180975</xdr:colOff>
      <xdr:row>77</xdr:row>
      <xdr:rowOff>76656</xdr:rowOff>
    </xdr:to>
    <xdr:cxnSp macro="">
      <xdr:nvCxnSpPr>
        <xdr:cNvPr id="406" name="直線コネクタ 405"/>
        <xdr:cNvCxnSpPr/>
      </xdr:nvCxnSpPr>
      <xdr:spPr>
        <a:xfrm flipV="1">
          <a:off x="9639300" y="13065413"/>
          <a:ext cx="838200" cy="2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68846</xdr:rowOff>
    </xdr:from>
    <xdr:ext cx="534377" cy="259045"/>
    <xdr:sp macro="" textlink="">
      <xdr:nvSpPr>
        <xdr:cNvPr id="407" name="商工費平均値テキスト"/>
        <xdr:cNvSpPr txBox="1"/>
      </xdr:nvSpPr>
      <xdr:spPr>
        <a:xfrm>
          <a:off x="10528300" y="1327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69862</xdr:rowOff>
    </xdr:from>
    <xdr:to>
      <xdr:col>14</xdr:col>
      <xdr:colOff>28575</xdr:colOff>
      <xdr:row>77</xdr:row>
      <xdr:rowOff>76656</xdr:rowOff>
    </xdr:to>
    <xdr:cxnSp macro="">
      <xdr:nvCxnSpPr>
        <xdr:cNvPr id="409" name="直線コネクタ 408"/>
        <xdr:cNvCxnSpPr/>
      </xdr:nvCxnSpPr>
      <xdr:spPr>
        <a:xfrm>
          <a:off x="8750300" y="13100062"/>
          <a:ext cx="889000" cy="17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57024</xdr:rowOff>
    </xdr:from>
    <xdr:ext cx="534377" cy="259045"/>
    <xdr:sp macro="" textlink="">
      <xdr:nvSpPr>
        <xdr:cNvPr id="411" name="テキスト ボックス 410"/>
        <xdr:cNvSpPr txBox="1"/>
      </xdr:nvSpPr>
      <xdr:spPr>
        <a:xfrm>
          <a:off x="9372111" y="134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69862</xdr:rowOff>
    </xdr:from>
    <xdr:to>
      <xdr:col>12</xdr:col>
      <xdr:colOff>511175</xdr:colOff>
      <xdr:row>77</xdr:row>
      <xdr:rowOff>103891</xdr:rowOff>
    </xdr:to>
    <xdr:cxnSp macro="">
      <xdr:nvCxnSpPr>
        <xdr:cNvPr id="412" name="直線コネクタ 411"/>
        <xdr:cNvCxnSpPr/>
      </xdr:nvCxnSpPr>
      <xdr:spPr>
        <a:xfrm flipV="1">
          <a:off x="7861300" y="13100062"/>
          <a:ext cx="889000" cy="20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76063</xdr:rowOff>
    </xdr:from>
    <xdr:ext cx="534377" cy="259045"/>
    <xdr:sp macro="" textlink="">
      <xdr:nvSpPr>
        <xdr:cNvPr id="414" name="テキスト ボックス 413"/>
        <xdr:cNvSpPr txBox="1"/>
      </xdr:nvSpPr>
      <xdr:spPr>
        <a:xfrm>
          <a:off x="8483111"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103891</xdr:rowOff>
    </xdr:from>
    <xdr:to>
      <xdr:col>11</xdr:col>
      <xdr:colOff>307975</xdr:colOff>
      <xdr:row>77</xdr:row>
      <xdr:rowOff>104332</xdr:rowOff>
    </xdr:to>
    <xdr:cxnSp macro="">
      <xdr:nvCxnSpPr>
        <xdr:cNvPr id="415" name="直線コネクタ 414"/>
        <xdr:cNvCxnSpPr/>
      </xdr:nvCxnSpPr>
      <xdr:spPr>
        <a:xfrm flipV="1">
          <a:off x="6972300" y="13305541"/>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94204</xdr:rowOff>
    </xdr:from>
    <xdr:ext cx="534377" cy="259045"/>
    <xdr:sp macro="" textlink="">
      <xdr:nvSpPr>
        <xdr:cNvPr id="417" name="テキスト ボックス 416"/>
        <xdr:cNvSpPr txBox="1"/>
      </xdr:nvSpPr>
      <xdr:spPr>
        <a:xfrm>
          <a:off x="7594111" y="1346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95852</xdr:rowOff>
    </xdr:from>
    <xdr:ext cx="534377" cy="259045"/>
    <xdr:sp macro="" textlink="">
      <xdr:nvSpPr>
        <xdr:cNvPr id="419" name="テキスト ボックス 418"/>
        <xdr:cNvSpPr txBox="1"/>
      </xdr:nvSpPr>
      <xdr:spPr>
        <a:xfrm>
          <a:off x="6705111" y="134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155863</xdr:rowOff>
    </xdr:from>
    <xdr:to>
      <xdr:col>15</xdr:col>
      <xdr:colOff>231775</xdr:colOff>
      <xdr:row>76</xdr:row>
      <xdr:rowOff>86013</xdr:rowOff>
    </xdr:to>
    <xdr:sp macro="" textlink="">
      <xdr:nvSpPr>
        <xdr:cNvPr id="425" name="円/楕円 424"/>
        <xdr:cNvSpPr/>
      </xdr:nvSpPr>
      <xdr:spPr>
        <a:xfrm>
          <a:off x="10426700" y="1301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7290</xdr:rowOff>
    </xdr:from>
    <xdr:ext cx="534377" cy="259045"/>
    <xdr:sp macro="" textlink="">
      <xdr:nvSpPr>
        <xdr:cNvPr id="426" name="商工費該当値テキスト"/>
        <xdr:cNvSpPr txBox="1"/>
      </xdr:nvSpPr>
      <xdr:spPr>
        <a:xfrm>
          <a:off x="10528300" y="1286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35,399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25856</xdr:rowOff>
    </xdr:from>
    <xdr:to>
      <xdr:col>14</xdr:col>
      <xdr:colOff>79375</xdr:colOff>
      <xdr:row>77</xdr:row>
      <xdr:rowOff>127456</xdr:rowOff>
    </xdr:to>
    <xdr:sp macro="" textlink="">
      <xdr:nvSpPr>
        <xdr:cNvPr id="427" name="円/楕円 426"/>
        <xdr:cNvSpPr/>
      </xdr:nvSpPr>
      <xdr:spPr>
        <a:xfrm>
          <a:off x="9588500" y="1322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143983</xdr:rowOff>
    </xdr:from>
    <xdr:ext cx="534377" cy="259045"/>
    <xdr:sp macro="" textlink="">
      <xdr:nvSpPr>
        <xdr:cNvPr id="428" name="テキスト ボックス 427"/>
        <xdr:cNvSpPr txBox="1"/>
      </xdr:nvSpPr>
      <xdr:spPr>
        <a:xfrm>
          <a:off x="9372111" y="1300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22,361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19062</xdr:rowOff>
    </xdr:from>
    <xdr:to>
      <xdr:col>12</xdr:col>
      <xdr:colOff>561975</xdr:colOff>
      <xdr:row>76</xdr:row>
      <xdr:rowOff>120662</xdr:rowOff>
    </xdr:to>
    <xdr:sp macro="" textlink="">
      <xdr:nvSpPr>
        <xdr:cNvPr id="429" name="円/楕円 428"/>
        <xdr:cNvSpPr/>
      </xdr:nvSpPr>
      <xdr:spPr>
        <a:xfrm>
          <a:off x="8699500" y="1304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137189</xdr:rowOff>
    </xdr:from>
    <xdr:ext cx="534377" cy="259045"/>
    <xdr:sp macro="" textlink="">
      <xdr:nvSpPr>
        <xdr:cNvPr id="430" name="テキスト ボックス 429"/>
        <xdr:cNvSpPr txBox="1"/>
      </xdr:nvSpPr>
      <xdr:spPr>
        <a:xfrm>
          <a:off x="8483111" y="1282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33,277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53091</xdr:rowOff>
    </xdr:from>
    <xdr:to>
      <xdr:col>11</xdr:col>
      <xdr:colOff>358775</xdr:colOff>
      <xdr:row>77</xdr:row>
      <xdr:rowOff>154691</xdr:rowOff>
    </xdr:to>
    <xdr:sp macro="" textlink="">
      <xdr:nvSpPr>
        <xdr:cNvPr id="431" name="円/楕円 430"/>
        <xdr:cNvSpPr/>
      </xdr:nvSpPr>
      <xdr:spPr>
        <a:xfrm>
          <a:off x="7810500" y="132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171218</xdr:rowOff>
    </xdr:from>
    <xdr:ext cx="534377" cy="259045"/>
    <xdr:sp macro="" textlink="">
      <xdr:nvSpPr>
        <xdr:cNvPr id="432" name="テキスト ボックス 431"/>
        <xdr:cNvSpPr txBox="1"/>
      </xdr:nvSpPr>
      <xdr:spPr>
        <a:xfrm>
          <a:off x="7594111" y="1302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53532</xdr:rowOff>
    </xdr:from>
    <xdr:to>
      <xdr:col>10</xdr:col>
      <xdr:colOff>155575</xdr:colOff>
      <xdr:row>77</xdr:row>
      <xdr:rowOff>155132</xdr:rowOff>
    </xdr:to>
    <xdr:sp macro="" textlink="">
      <xdr:nvSpPr>
        <xdr:cNvPr id="433" name="円/楕円 432"/>
        <xdr:cNvSpPr/>
      </xdr:nvSpPr>
      <xdr:spPr>
        <a:xfrm>
          <a:off x="6921500" y="1325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209</xdr:rowOff>
    </xdr:from>
    <xdr:ext cx="534377" cy="259045"/>
    <xdr:sp macro="" textlink="">
      <xdr:nvSpPr>
        <xdr:cNvPr id="434" name="テキスト ボックス 433"/>
        <xdr:cNvSpPr txBox="1"/>
      </xdr:nvSpPr>
      <xdr:spPr>
        <a:xfrm>
          <a:off x="6705111" y="1303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76780</xdr:rowOff>
    </xdr:from>
    <xdr:to>
      <xdr:col>15</xdr:col>
      <xdr:colOff>180975</xdr:colOff>
      <xdr:row>98</xdr:row>
      <xdr:rowOff>96045</xdr:rowOff>
    </xdr:to>
    <xdr:cxnSp macro="">
      <xdr:nvCxnSpPr>
        <xdr:cNvPr id="461" name="直線コネクタ 460"/>
        <xdr:cNvCxnSpPr/>
      </xdr:nvCxnSpPr>
      <xdr:spPr>
        <a:xfrm flipV="1">
          <a:off x="9639300" y="16878880"/>
          <a:ext cx="838200" cy="1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19824</xdr:rowOff>
    </xdr:from>
    <xdr:ext cx="534377" cy="259045"/>
    <xdr:sp macro="" textlink="">
      <xdr:nvSpPr>
        <xdr:cNvPr id="462" name="土木費平均値テキスト"/>
        <xdr:cNvSpPr txBox="1"/>
      </xdr:nvSpPr>
      <xdr:spPr>
        <a:xfrm>
          <a:off x="10528300" y="1682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96045</xdr:rowOff>
    </xdr:from>
    <xdr:to>
      <xdr:col>14</xdr:col>
      <xdr:colOff>28575</xdr:colOff>
      <xdr:row>98</xdr:row>
      <xdr:rowOff>102946</xdr:rowOff>
    </xdr:to>
    <xdr:cxnSp macro="">
      <xdr:nvCxnSpPr>
        <xdr:cNvPr id="464" name="直線コネクタ 463"/>
        <xdr:cNvCxnSpPr/>
      </xdr:nvCxnSpPr>
      <xdr:spPr>
        <a:xfrm flipV="1">
          <a:off x="8750300" y="16898145"/>
          <a:ext cx="889000" cy="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99217</xdr:rowOff>
    </xdr:from>
    <xdr:to>
      <xdr:col>12</xdr:col>
      <xdr:colOff>511175</xdr:colOff>
      <xdr:row>98</xdr:row>
      <xdr:rowOff>102946</xdr:rowOff>
    </xdr:to>
    <xdr:cxnSp macro="">
      <xdr:nvCxnSpPr>
        <xdr:cNvPr id="467" name="直線コネクタ 466"/>
        <xdr:cNvCxnSpPr/>
      </xdr:nvCxnSpPr>
      <xdr:spPr>
        <a:xfrm>
          <a:off x="7861300" y="16901317"/>
          <a:ext cx="889000" cy="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99217</xdr:rowOff>
    </xdr:from>
    <xdr:to>
      <xdr:col>11</xdr:col>
      <xdr:colOff>307975</xdr:colOff>
      <xdr:row>98</xdr:row>
      <xdr:rowOff>106152</xdr:rowOff>
    </xdr:to>
    <xdr:cxnSp macro="">
      <xdr:nvCxnSpPr>
        <xdr:cNvPr id="470" name="直線コネクタ 469"/>
        <xdr:cNvCxnSpPr/>
      </xdr:nvCxnSpPr>
      <xdr:spPr>
        <a:xfrm flipV="1">
          <a:off x="6972300" y="16901317"/>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25980</xdr:rowOff>
    </xdr:from>
    <xdr:to>
      <xdr:col>15</xdr:col>
      <xdr:colOff>231775</xdr:colOff>
      <xdr:row>98</xdr:row>
      <xdr:rowOff>127580</xdr:rowOff>
    </xdr:to>
    <xdr:sp macro="" textlink="">
      <xdr:nvSpPr>
        <xdr:cNvPr id="480" name="円/楕円 479"/>
        <xdr:cNvSpPr/>
      </xdr:nvSpPr>
      <xdr:spPr>
        <a:xfrm>
          <a:off x="10426700" y="168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156807</xdr:rowOff>
    </xdr:from>
    <xdr:ext cx="534377" cy="259045"/>
    <xdr:sp macro="" textlink="">
      <xdr:nvSpPr>
        <xdr:cNvPr id="481" name="土木費該当値テキスト"/>
        <xdr:cNvSpPr txBox="1"/>
      </xdr:nvSpPr>
      <xdr:spPr>
        <a:xfrm>
          <a:off x="10528300" y="166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68,810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45245</xdr:rowOff>
    </xdr:from>
    <xdr:to>
      <xdr:col>14</xdr:col>
      <xdr:colOff>79375</xdr:colOff>
      <xdr:row>98</xdr:row>
      <xdr:rowOff>146845</xdr:rowOff>
    </xdr:to>
    <xdr:sp macro="" textlink="">
      <xdr:nvSpPr>
        <xdr:cNvPr id="482" name="円/楕円 481"/>
        <xdr:cNvSpPr/>
      </xdr:nvSpPr>
      <xdr:spPr>
        <a:xfrm>
          <a:off x="9588500" y="168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137972</xdr:rowOff>
    </xdr:from>
    <xdr:ext cx="534377" cy="259045"/>
    <xdr:sp macro="" textlink="">
      <xdr:nvSpPr>
        <xdr:cNvPr id="483" name="テキスト ボックス 482"/>
        <xdr:cNvSpPr txBox="1"/>
      </xdr:nvSpPr>
      <xdr:spPr>
        <a:xfrm>
          <a:off x="9372111" y="169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47,742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52146</xdr:rowOff>
    </xdr:from>
    <xdr:to>
      <xdr:col>12</xdr:col>
      <xdr:colOff>561975</xdr:colOff>
      <xdr:row>98</xdr:row>
      <xdr:rowOff>153746</xdr:rowOff>
    </xdr:to>
    <xdr:sp macro="" textlink="">
      <xdr:nvSpPr>
        <xdr:cNvPr id="484" name="円/楕円 483"/>
        <xdr:cNvSpPr/>
      </xdr:nvSpPr>
      <xdr:spPr>
        <a:xfrm>
          <a:off x="8699500" y="168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144873</xdr:rowOff>
    </xdr:from>
    <xdr:ext cx="534377" cy="259045"/>
    <xdr:sp macro="" textlink="">
      <xdr:nvSpPr>
        <xdr:cNvPr id="485" name="テキスト ボックス 484"/>
        <xdr:cNvSpPr txBox="1"/>
      </xdr:nvSpPr>
      <xdr:spPr>
        <a:xfrm>
          <a:off x="8483111" y="1694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40,195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48417</xdr:rowOff>
    </xdr:from>
    <xdr:to>
      <xdr:col>11</xdr:col>
      <xdr:colOff>358775</xdr:colOff>
      <xdr:row>98</xdr:row>
      <xdr:rowOff>150017</xdr:rowOff>
    </xdr:to>
    <xdr:sp macro="" textlink="">
      <xdr:nvSpPr>
        <xdr:cNvPr id="486" name="円/楕円 485"/>
        <xdr:cNvSpPr/>
      </xdr:nvSpPr>
      <xdr:spPr>
        <a:xfrm>
          <a:off x="7810500" y="168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141144</xdr:rowOff>
    </xdr:from>
    <xdr:ext cx="534377" cy="259045"/>
    <xdr:sp macro="" textlink="">
      <xdr:nvSpPr>
        <xdr:cNvPr id="487" name="テキスト ボックス 486"/>
        <xdr:cNvSpPr txBox="1"/>
      </xdr:nvSpPr>
      <xdr:spPr>
        <a:xfrm>
          <a:off x="7594111" y="1694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44,272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55352</xdr:rowOff>
    </xdr:from>
    <xdr:to>
      <xdr:col>10</xdr:col>
      <xdr:colOff>155575</xdr:colOff>
      <xdr:row>98</xdr:row>
      <xdr:rowOff>156952</xdr:rowOff>
    </xdr:to>
    <xdr:sp macro="" textlink="">
      <xdr:nvSpPr>
        <xdr:cNvPr id="488" name="円/楕円 487"/>
        <xdr:cNvSpPr/>
      </xdr:nvSpPr>
      <xdr:spPr>
        <a:xfrm>
          <a:off x="6921500" y="1685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148079</xdr:rowOff>
    </xdr:from>
    <xdr:ext cx="534377" cy="259045"/>
    <xdr:sp macro="" textlink="">
      <xdr:nvSpPr>
        <xdr:cNvPr id="489" name="テキスト ボックス 488"/>
        <xdr:cNvSpPr txBox="1"/>
      </xdr:nvSpPr>
      <xdr:spPr>
        <a:xfrm>
          <a:off x="6705111" y="1695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121836</xdr:rowOff>
    </xdr:from>
    <xdr:to>
      <xdr:col>23</xdr:col>
      <xdr:colOff>517525</xdr:colOff>
      <xdr:row>34</xdr:row>
      <xdr:rowOff>60098</xdr:rowOff>
    </xdr:to>
    <xdr:cxnSp macro="">
      <xdr:nvCxnSpPr>
        <xdr:cNvPr id="520" name="直線コネクタ 519"/>
        <xdr:cNvCxnSpPr/>
      </xdr:nvCxnSpPr>
      <xdr:spPr>
        <a:xfrm flipV="1">
          <a:off x="15481300" y="5608236"/>
          <a:ext cx="838200" cy="28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139793</xdr:rowOff>
    </xdr:from>
    <xdr:ext cx="534377" cy="259045"/>
    <xdr:sp macro="" textlink="">
      <xdr:nvSpPr>
        <xdr:cNvPr id="521" name="消防費平均値テキスト"/>
        <xdr:cNvSpPr txBox="1"/>
      </xdr:nvSpPr>
      <xdr:spPr>
        <a:xfrm>
          <a:off x="16370300" y="631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60098</xdr:rowOff>
    </xdr:from>
    <xdr:to>
      <xdr:col>22</xdr:col>
      <xdr:colOff>365125</xdr:colOff>
      <xdr:row>35</xdr:row>
      <xdr:rowOff>62580</xdr:rowOff>
    </xdr:to>
    <xdr:cxnSp macro="">
      <xdr:nvCxnSpPr>
        <xdr:cNvPr id="523" name="直線コネクタ 522"/>
        <xdr:cNvCxnSpPr/>
      </xdr:nvCxnSpPr>
      <xdr:spPr>
        <a:xfrm flipV="1">
          <a:off x="14592300" y="5889398"/>
          <a:ext cx="889000" cy="17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62580</xdr:rowOff>
    </xdr:from>
    <xdr:to>
      <xdr:col>21</xdr:col>
      <xdr:colOff>161925</xdr:colOff>
      <xdr:row>37</xdr:row>
      <xdr:rowOff>25171</xdr:rowOff>
    </xdr:to>
    <xdr:cxnSp macro="">
      <xdr:nvCxnSpPr>
        <xdr:cNvPr id="526" name="直線コネクタ 525"/>
        <xdr:cNvCxnSpPr/>
      </xdr:nvCxnSpPr>
      <xdr:spPr>
        <a:xfrm flipV="1">
          <a:off x="13703300" y="6063330"/>
          <a:ext cx="889000" cy="30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130164</xdr:rowOff>
    </xdr:from>
    <xdr:to>
      <xdr:col>19</xdr:col>
      <xdr:colOff>644525</xdr:colOff>
      <xdr:row>37</xdr:row>
      <xdr:rowOff>25171</xdr:rowOff>
    </xdr:to>
    <xdr:cxnSp macro="">
      <xdr:nvCxnSpPr>
        <xdr:cNvPr id="529" name="直線コネクタ 528"/>
        <xdr:cNvCxnSpPr/>
      </xdr:nvCxnSpPr>
      <xdr:spPr>
        <a:xfrm>
          <a:off x="12814300" y="6302364"/>
          <a:ext cx="889000" cy="6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71036</xdr:rowOff>
    </xdr:from>
    <xdr:to>
      <xdr:col>23</xdr:col>
      <xdr:colOff>568325</xdr:colOff>
      <xdr:row>33</xdr:row>
      <xdr:rowOff>1186</xdr:rowOff>
    </xdr:to>
    <xdr:sp macro="" textlink="">
      <xdr:nvSpPr>
        <xdr:cNvPr id="539" name="円/楕円 538"/>
        <xdr:cNvSpPr/>
      </xdr:nvSpPr>
      <xdr:spPr>
        <a:xfrm>
          <a:off x="16268700" y="555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93913</xdr:rowOff>
    </xdr:from>
    <xdr:ext cx="534377" cy="259045"/>
    <xdr:sp macro="" textlink="">
      <xdr:nvSpPr>
        <xdr:cNvPr id="540" name="消防費該当値テキスト"/>
        <xdr:cNvSpPr txBox="1"/>
      </xdr:nvSpPr>
      <xdr:spPr>
        <a:xfrm>
          <a:off x="16370300" y="540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72,094</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9298</xdr:rowOff>
    </xdr:from>
    <xdr:to>
      <xdr:col>22</xdr:col>
      <xdr:colOff>415925</xdr:colOff>
      <xdr:row>34</xdr:row>
      <xdr:rowOff>110898</xdr:rowOff>
    </xdr:to>
    <xdr:sp macro="" textlink="">
      <xdr:nvSpPr>
        <xdr:cNvPr id="541" name="円/楕円 540"/>
        <xdr:cNvSpPr/>
      </xdr:nvSpPr>
      <xdr:spPr>
        <a:xfrm>
          <a:off x="15430500" y="583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127425</xdr:rowOff>
    </xdr:from>
    <xdr:ext cx="534377" cy="259045"/>
    <xdr:sp macro="" textlink="">
      <xdr:nvSpPr>
        <xdr:cNvPr id="542" name="テキスト ボックス 541"/>
        <xdr:cNvSpPr txBox="1"/>
      </xdr:nvSpPr>
      <xdr:spPr>
        <a:xfrm>
          <a:off x="15214111" y="561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54,875</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11780</xdr:rowOff>
    </xdr:from>
    <xdr:to>
      <xdr:col>21</xdr:col>
      <xdr:colOff>212725</xdr:colOff>
      <xdr:row>35</xdr:row>
      <xdr:rowOff>113380</xdr:rowOff>
    </xdr:to>
    <xdr:sp macro="" textlink="">
      <xdr:nvSpPr>
        <xdr:cNvPr id="543" name="円/楕円 542"/>
        <xdr:cNvSpPr/>
      </xdr:nvSpPr>
      <xdr:spPr>
        <a:xfrm>
          <a:off x="14541500" y="601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129907</xdr:rowOff>
    </xdr:from>
    <xdr:ext cx="534377" cy="259045"/>
    <xdr:sp macro="" textlink="">
      <xdr:nvSpPr>
        <xdr:cNvPr id="544" name="テキスト ボックス 543"/>
        <xdr:cNvSpPr txBox="1"/>
      </xdr:nvSpPr>
      <xdr:spPr>
        <a:xfrm>
          <a:off x="14325111" y="578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44,223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145821</xdr:rowOff>
    </xdr:from>
    <xdr:to>
      <xdr:col>20</xdr:col>
      <xdr:colOff>9525</xdr:colOff>
      <xdr:row>37</xdr:row>
      <xdr:rowOff>75971</xdr:rowOff>
    </xdr:to>
    <xdr:sp macro="" textlink="">
      <xdr:nvSpPr>
        <xdr:cNvPr id="545" name="円/楕円 544"/>
        <xdr:cNvSpPr/>
      </xdr:nvSpPr>
      <xdr:spPr>
        <a:xfrm>
          <a:off x="13652500" y="63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92498</xdr:rowOff>
    </xdr:from>
    <xdr:ext cx="534377" cy="259045"/>
    <xdr:sp macro="" textlink="">
      <xdr:nvSpPr>
        <xdr:cNvPr id="546" name="テキスト ボックス 545"/>
        <xdr:cNvSpPr txBox="1"/>
      </xdr:nvSpPr>
      <xdr:spPr>
        <a:xfrm>
          <a:off x="13436111" y="609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25,514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79364</xdr:rowOff>
    </xdr:from>
    <xdr:to>
      <xdr:col>18</xdr:col>
      <xdr:colOff>492125</xdr:colOff>
      <xdr:row>37</xdr:row>
      <xdr:rowOff>9514</xdr:rowOff>
    </xdr:to>
    <xdr:sp macro="" textlink="">
      <xdr:nvSpPr>
        <xdr:cNvPr id="547" name="円/楕円 546"/>
        <xdr:cNvSpPr/>
      </xdr:nvSpPr>
      <xdr:spPr>
        <a:xfrm>
          <a:off x="12763500" y="625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26041</xdr:rowOff>
    </xdr:from>
    <xdr:ext cx="534377" cy="259045"/>
    <xdr:sp macro="" textlink="">
      <xdr:nvSpPr>
        <xdr:cNvPr id="548" name="テキスト ボックス 547"/>
        <xdr:cNvSpPr txBox="1"/>
      </xdr:nvSpPr>
      <xdr:spPr>
        <a:xfrm>
          <a:off x="12547111" y="60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156303</xdr:rowOff>
    </xdr:from>
    <xdr:to>
      <xdr:col>23</xdr:col>
      <xdr:colOff>517525</xdr:colOff>
      <xdr:row>57</xdr:row>
      <xdr:rowOff>1580</xdr:rowOff>
    </xdr:to>
    <xdr:cxnSp macro="">
      <xdr:nvCxnSpPr>
        <xdr:cNvPr id="579" name="直線コネクタ 578"/>
        <xdr:cNvCxnSpPr/>
      </xdr:nvCxnSpPr>
      <xdr:spPr>
        <a:xfrm flipV="1">
          <a:off x="15481300" y="9757503"/>
          <a:ext cx="838200" cy="1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80"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1580</xdr:rowOff>
    </xdr:from>
    <xdr:to>
      <xdr:col>22</xdr:col>
      <xdr:colOff>365125</xdr:colOff>
      <xdr:row>57</xdr:row>
      <xdr:rowOff>9901</xdr:rowOff>
    </xdr:to>
    <xdr:cxnSp macro="">
      <xdr:nvCxnSpPr>
        <xdr:cNvPr id="582" name="直線コネクタ 581"/>
        <xdr:cNvCxnSpPr/>
      </xdr:nvCxnSpPr>
      <xdr:spPr>
        <a:xfrm flipV="1">
          <a:off x="14592300" y="9774230"/>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87091</xdr:rowOff>
    </xdr:from>
    <xdr:ext cx="534377" cy="259045"/>
    <xdr:sp macro="" textlink="">
      <xdr:nvSpPr>
        <xdr:cNvPr id="584" name="テキスト ボックス 583"/>
        <xdr:cNvSpPr txBox="1"/>
      </xdr:nvSpPr>
      <xdr:spPr>
        <a:xfrm>
          <a:off x="15214111" y="98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9901</xdr:rowOff>
    </xdr:from>
    <xdr:to>
      <xdr:col>21</xdr:col>
      <xdr:colOff>161925</xdr:colOff>
      <xdr:row>57</xdr:row>
      <xdr:rowOff>113771</xdr:rowOff>
    </xdr:to>
    <xdr:cxnSp macro="">
      <xdr:nvCxnSpPr>
        <xdr:cNvPr id="585" name="直線コネクタ 584"/>
        <xdr:cNvCxnSpPr/>
      </xdr:nvCxnSpPr>
      <xdr:spPr>
        <a:xfrm flipV="1">
          <a:off x="13703300" y="9782551"/>
          <a:ext cx="889000" cy="10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121806</xdr:rowOff>
    </xdr:from>
    <xdr:ext cx="534377" cy="259045"/>
    <xdr:sp macro="" textlink="">
      <xdr:nvSpPr>
        <xdr:cNvPr id="587" name="テキスト ボックス 586"/>
        <xdr:cNvSpPr txBox="1"/>
      </xdr:nvSpPr>
      <xdr:spPr>
        <a:xfrm>
          <a:off x="14325111" y="98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162893</xdr:rowOff>
    </xdr:from>
    <xdr:to>
      <xdr:col>19</xdr:col>
      <xdr:colOff>644525</xdr:colOff>
      <xdr:row>57</xdr:row>
      <xdr:rowOff>113771</xdr:rowOff>
    </xdr:to>
    <xdr:cxnSp macro="">
      <xdr:nvCxnSpPr>
        <xdr:cNvPr id="588" name="直線コネクタ 587"/>
        <xdr:cNvCxnSpPr/>
      </xdr:nvCxnSpPr>
      <xdr:spPr>
        <a:xfrm>
          <a:off x="12814300" y="9764093"/>
          <a:ext cx="889000" cy="12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2" name="テキスト ボックス 591"/>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105503</xdr:rowOff>
    </xdr:from>
    <xdr:to>
      <xdr:col>23</xdr:col>
      <xdr:colOff>568325</xdr:colOff>
      <xdr:row>57</xdr:row>
      <xdr:rowOff>35653</xdr:rowOff>
    </xdr:to>
    <xdr:sp macro="" textlink="">
      <xdr:nvSpPr>
        <xdr:cNvPr id="598" name="円/楕円 597"/>
        <xdr:cNvSpPr/>
      </xdr:nvSpPr>
      <xdr:spPr>
        <a:xfrm>
          <a:off x="16268700" y="970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128380</xdr:rowOff>
    </xdr:from>
    <xdr:ext cx="534377" cy="259045"/>
    <xdr:sp macro="" textlink="">
      <xdr:nvSpPr>
        <xdr:cNvPr id="599" name="教育費該当値テキスト"/>
        <xdr:cNvSpPr txBox="1"/>
      </xdr:nvSpPr>
      <xdr:spPr>
        <a:xfrm>
          <a:off x="16370300" y="9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69,958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122230</xdr:rowOff>
    </xdr:from>
    <xdr:to>
      <xdr:col>22</xdr:col>
      <xdr:colOff>415925</xdr:colOff>
      <xdr:row>57</xdr:row>
      <xdr:rowOff>52380</xdr:rowOff>
    </xdr:to>
    <xdr:sp macro="" textlink="">
      <xdr:nvSpPr>
        <xdr:cNvPr id="600" name="円/楕円 599"/>
        <xdr:cNvSpPr/>
      </xdr:nvSpPr>
      <xdr:spPr>
        <a:xfrm>
          <a:off x="15430500" y="97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68907</xdr:rowOff>
    </xdr:from>
    <xdr:ext cx="534377" cy="259045"/>
    <xdr:sp macro="" textlink="">
      <xdr:nvSpPr>
        <xdr:cNvPr id="601" name="テキスト ボックス 600"/>
        <xdr:cNvSpPr txBox="1"/>
      </xdr:nvSpPr>
      <xdr:spPr>
        <a:xfrm>
          <a:off x="15214111" y="949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67,397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130551</xdr:rowOff>
    </xdr:from>
    <xdr:to>
      <xdr:col>21</xdr:col>
      <xdr:colOff>212725</xdr:colOff>
      <xdr:row>57</xdr:row>
      <xdr:rowOff>60701</xdr:rowOff>
    </xdr:to>
    <xdr:sp macro="" textlink="">
      <xdr:nvSpPr>
        <xdr:cNvPr id="602" name="円/楕円 601"/>
        <xdr:cNvSpPr/>
      </xdr:nvSpPr>
      <xdr:spPr>
        <a:xfrm>
          <a:off x="14541500" y="97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77228</xdr:rowOff>
    </xdr:from>
    <xdr:ext cx="534377" cy="259045"/>
    <xdr:sp macro="" textlink="">
      <xdr:nvSpPr>
        <xdr:cNvPr id="603" name="テキスト ボックス 602"/>
        <xdr:cNvSpPr txBox="1"/>
      </xdr:nvSpPr>
      <xdr:spPr>
        <a:xfrm>
          <a:off x="14325111" y="950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66,123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62971</xdr:rowOff>
    </xdr:from>
    <xdr:to>
      <xdr:col>20</xdr:col>
      <xdr:colOff>9525</xdr:colOff>
      <xdr:row>57</xdr:row>
      <xdr:rowOff>164571</xdr:rowOff>
    </xdr:to>
    <xdr:sp macro="" textlink="">
      <xdr:nvSpPr>
        <xdr:cNvPr id="604" name="円/楕円 603"/>
        <xdr:cNvSpPr/>
      </xdr:nvSpPr>
      <xdr:spPr>
        <a:xfrm>
          <a:off x="13652500" y="983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155698</xdr:rowOff>
    </xdr:from>
    <xdr:ext cx="534377" cy="259045"/>
    <xdr:sp macro="" textlink="">
      <xdr:nvSpPr>
        <xdr:cNvPr id="605" name="テキスト ボックス 604"/>
        <xdr:cNvSpPr txBox="1"/>
      </xdr:nvSpPr>
      <xdr:spPr>
        <a:xfrm>
          <a:off x="13436111" y="992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50,220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112093</xdr:rowOff>
    </xdr:from>
    <xdr:to>
      <xdr:col>18</xdr:col>
      <xdr:colOff>492125</xdr:colOff>
      <xdr:row>57</xdr:row>
      <xdr:rowOff>42243</xdr:rowOff>
    </xdr:to>
    <xdr:sp macro="" textlink="">
      <xdr:nvSpPr>
        <xdr:cNvPr id="606" name="円/楕円 605"/>
        <xdr:cNvSpPr/>
      </xdr:nvSpPr>
      <xdr:spPr>
        <a:xfrm>
          <a:off x="12763500" y="971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58770</xdr:rowOff>
    </xdr:from>
    <xdr:ext cx="534377" cy="259045"/>
    <xdr:sp macro="" textlink="">
      <xdr:nvSpPr>
        <xdr:cNvPr id="607" name="テキスト ボックス 606"/>
        <xdr:cNvSpPr txBox="1"/>
      </xdr:nvSpPr>
      <xdr:spPr>
        <a:xfrm>
          <a:off x="12547111" y="948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68,949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78550</xdr:rowOff>
    </xdr:from>
    <xdr:to>
      <xdr:col>23</xdr:col>
      <xdr:colOff>517525</xdr:colOff>
      <xdr:row>78</xdr:row>
      <xdr:rowOff>91297</xdr:rowOff>
    </xdr:to>
    <xdr:cxnSp macro="">
      <xdr:nvCxnSpPr>
        <xdr:cNvPr id="634" name="直線コネクタ 633"/>
        <xdr:cNvCxnSpPr/>
      </xdr:nvCxnSpPr>
      <xdr:spPr>
        <a:xfrm>
          <a:off x="15481300" y="13451650"/>
          <a:ext cx="838200" cy="1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44618</xdr:rowOff>
    </xdr:from>
    <xdr:ext cx="469744" cy="259045"/>
    <xdr:sp macro="" textlink="">
      <xdr:nvSpPr>
        <xdr:cNvPr id="635" name="災害復旧費平均値テキスト"/>
        <xdr:cNvSpPr txBox="1"/>
      </xdr:nvSpPr>
      <xdr:spPr>
        <a:xfrm>
          <a:off x="16370300" y="13417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78550</xdr:rowOff>
    </xdr:from>
    <xdr:to>
      <xdr:col>22</xdr:col>
      <xdr:colOff>365125</xdr:colOff>
      <xdr:row>78</xdr:row>
      <xdr:rowOff>107339</xdr:rowOff>
    </xdr:to>
    <xdr:cxnSp macro="">
      <xdr:nvCxnSpPr>
        <xdr:cNvPr id="637" name="直線コネクタ 636"/>
        <xdr:cNvCxnSpPr/>
      </xdr:nvCxnSpPr>
      <xdr:spPr>
        <a:xfrm flipV="1">
          <a:off x="14592300" y="13451650"/>
          <a:ext cx="889000" cy="2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144544</xdr:rowOff>
    </xdr:from>
    <xdr:ext cx="469744" cy="259045"/>
    <xdr:sp macro="" textlink="">
      <xdr:nvSpPr>
        <xdr:cNvPr id="639" name="テキスト ボックス 638"/>
        <xdr:cNvSpPr txBox="1"/>
      </xdr:nvSpPr>
      <xdr:spPr>
        <a:xfrm>
          <a:off x="15246427" y="135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107339</xdr:rowOff>
    </xdr:from>
    <xdr:to>
      <xdr:col>21</xdr:col>
      <xdr:colOff>161925</xdr:colOff>
      <xdr:row>78</xdr:row>
      <xdr:rowOff>115486</xdr:rowOff>
    </xdr:to>
    <xdr:cxnSp macro="">
      <xdr:nvCxnSpPr>
        <xdr:cNvPr id="640" name="直線コネクタ 639"/>
        <xdr:cNvCxnSpPr/>
      </xdr:nvCxnSpPr>
      <xdr:spPr>
        <a:xfrm flipV="1">
          <a:off x="13703300" y="13480439"/>
          <a:ext cx="889000" cy="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112680</xdr:rowOff>
    </xdr:from>
    <xdr:to>
      <xdr:col>19</xdr:col>
      <xdr:colOff>644525</xdr:colOff>
      <xdr:row>78</xdr:row>
      <xdr:rowOff>115486</xdr:rowOff>
    </xdr:to>
    <xdr:cxnSp macro="">
      <xdr:nvCxnSpPr>
        <xdr:cNvPr id="643" name="直線コネクタ 642"/>
        <xdr:cNvCxnSpPr/>
      </xdr:nvCxnSpPr>
      <xdr:spPr>
        <a:xfrm>
          <a:off x="12814300" y="13485780"/>
          <a:ext cx="8890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40497</xdr:rowOff>
    </xdr:from>
    <xdr:to>
      <xdr:col>23</xdr:col>
      <xdr:colOff>568325</xdr:colOff>
      <xdr:row>78</xdr:row>
      <xdr:rowOff>142097</xdr:rowOff>
    </xdr:to>
    <xdr:sp macro="" textlink="">
      <xdr:nvSpPr>
        <xdr:cNvPr id="653" name="円/楕円 652"/>
        <xdr:cNvSpPr/>
      </xdr:nvSpPr>
      <xdr:spPr>
        <a:xfrm>
          <a:off x="16268700" y="1341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171324</xdr:rowOff>
    </xdr:from>
    <xdr:ext cx="534377" cy="259045"/>
    <xdr:sp macro="" textlink="">
      <xdr:nvSpPr>
        <xdr:cNvPr id="654" name="災害復旧費該当値テキスト"/>
        <xdr:cNvSpPr txBox="1"/>
      </xdr:nvSpPr>
      <xdr:spPr>
        <a:xfrm>
          <a:off x="16370300" y="1320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10,587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27750</xdr:rowOff>
    </xdr:from>
    <xdr:to>
      <xdr:col>22</xdr:col>
      <xdr:colOff>415925</xdr:colOff>
      <xdr:row>78</xdr:row>
      <xdr:rowOff>129350</xdr:rowOff>
    </xdr:to>
    <xdr:sp macro="" textlink="">
      <xdr:nvSpPr>
        <xdr:cNvPr id="655" name="円/楕円 654"/>
        <xdr:cNvSpPr/>
      </xdr:nvSpPr>
      <xdr:spPr>
        <a:xfrm>
          <a:off x="15430500" y="134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145877</xdr:rowOff>
    </xdr:from>
    <xdr:ext cx="534377" cy="259045"/>
    <xdr:sp macro="" textlink="">
      <xdr:nvSpPr>
        <xdr:cNvPr id="656" name="テキスト ボックス 655"/>
        <xdr:cNvSpPr txBox="1"/>
      </xdr:nvSpPr>
      <xdr:spPr>
        <a:xfrm>
          <a:off x="15214111" y="131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56539</xdr:rowOff>
    </xdr:from>
    <xdr:to>
      <xdr:col>21</xdr:col>
      <xdr:colOff>212725</xdr:colOff>
      <xdr:row>78</xdr:row>
      <xdr:rowOff>158139</xdr:rowOff>
    </xdr:to>
    <xdr:sp macro="" textlink="">
      <xdr:nvSpPr>
        <xdr:cNvPr id="657" name="円/楕円 656"/>
        <xdr:cNvSpPr/>
      </xdr:nvSpPr>
      <xdr:spPr>
        <a:xfrm>
          <a:off x="14541500" y="1342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149266</xdr:rowOff>
    </xdr:from>
    <xdr:ext cx="469744" cy="259045"/>
    <xdr:sp macro="" textlink="">
      <xdr:nvSpPr>
        <xdr:cNvPr id="658" name="テキスト ボックス 657"/>
        <xdr:cNvSpPr txBox="1"/>
      </xdr:nvSpPr>
      <xdr:spPr>
        <a:xfrm>
          <a:off x="14357427" y="135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64686</xdr:rowOff>
    </xdr:from>
    <xdr:to>
      <xdr:col>20</xdr:col>
      <xdr:colOff>9525</xdr:colOff>
      <xdr:row>78</xdr:row>
      <xdr:rowOff>166286</xdr:rowOff>
    </xdr:to>
    <xdr:sp macro="" textlink="">
      <xdr:nvSpPr>
        <xdr:cNvPr id="659" name="円/楕円 658"/>
        <xdr:cNvSpPr/>
      </xdr:nvSpPr>
      <xdr:spPr>
        <a:xfrm>
          <a:off x="13652500" y="1343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157413</xdr:rowOff>
    </xdr:from>
    <xdr:ext cx="469744" cy="259045"/>
    <xdr:sp macro="" textlink="">
      <xdr:nvSpPr>
        <xdr:cNvPr id="660" name="テキスト ボックス 659"/>
        <xdr:cNvSpPr txBox="1"/>
      </xdr:nvSpPr>
      <xdr:spPr>
        <a:xfrm>
          <a:off x="13468427" y="1353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61880</xdr:rowOff>
    </xdr:from>
    <xdr:to>
      <xdr:col>18</xdr:col>
      <xdr:colOff>492125</xdr:colOff>
      <xdr:row>78</xdr:row>
      <xdr:rowOff>163480</xdr:rowOff>
    </xdr:to>
    <xdr:sp macro="" textlink="">
      <xdr:nvSpPr>
        <xdr:cNvPr id="661" name="円/楕円 660"/>
        <xdr:cNvSpPr/>
      </xdr:nvSpPr>
      <xdr:spPr>
        <a:xfrm>
          <a:off x="12763500" y="134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154607</xdr:rowOff>
    </xdr:from>
    <xdr:ext cx="469744" cy="259045"/>
    <xdr:sp macro="" textlink="">
      <xdr:nvSpPr>
        <xdr:cNvPr id="662" name="テキスト ボックス 661"/>
        <xdr:cNvSpPr txBox="1"/>
      </xdr:nvSpPr>
      <xdr:spPr>
        <a:xfrm>
          <a:off x="12579427" y="1352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55285</xdr:rowOff>
    </xdr:from>
    <xdr:to>
      <xdr:col>23</xdr:col>
      <xdr:colOff>517525</xdr:colOff>
      <xdr:row>97</xdr:row>
      <xdr:rowOff>62060</xdr:rowOff>
    </xdr:to>
    <xdr:cxnSp macro="">
      <xdr:nvCxnSpPr>
        <xdr:cNvPr id="691" name="直線コネクタ 690"/>
        <xdr:cNvCxnSpPr/>
      </xdr:nvCxnSpPr>
      <xdr:spPr>
        <a:xfrm flipV="1">
          <a:off x="15481300" y="16685935"/>
          <a:ext cx="8382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62060</xdr:rowOff>
    </xdr:from>
    <xdr:to>
      <xdr:col>22</xdr:col>
      <xdr:colOff>365125</xdr:colOff>
      <xdr:row>97</xdr:row>
      <xdr:rowOff>64174</xdr:rowOff>
    </xdr:to>
    <xdr:cxnSp macro="">
      <xdr:nvCxnSpPr>
        <xdr:cNvPr id="694" name="直線コネクタ 693"/>
        <xdr:cNvCxnSpPr/>
      </xdr:nvCxnSpPr>
      <xdr:spPr>
        <a:xfrm flipV="1">
          <a:off x="14592300" y="16692710"/>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62716</xdr:rowOff>
    </xdr:from>
    <xdr:to>
      <xdr:col>21</xdr:col>
      <xdr:colOff>161925</xdr:colOff>
      <xdr:row>97</xdr:row>
      <xdr:rowOff>64174</xdr:rowOff>
    </xdr:to>
    <xdr:cxnSp macro="">
      <xdr:nvCxnSpPr>
        <xdr:cNvPr id="697" name="直線コネクタ 696"/>
        <xdr:cNvCxnSpPr/>
      </xdr:nvCxnSpPr>
      <xdr:spPr>
        <a:xfrm>
          <a:off x="13703300" y="16693366"/>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62716</xdr:rowOff>
    </xdr:from>
    <xdr:to>
      <xdr:col>19</xdr:col>
      <xdr:colOff>644525</xdr:colOff>
      <xdr:row>97</xdr:row>
      <xdr:rowOff>73459</xdr:rowOff>
    </xdr:to>
    <xdr:cxnSp macro="">
      <xdr:nvCxnSpPr>
        <xdr:cNvPr id="700" name="直線コネクタ 699"/>
        <xdr:cNvCxnSpPr/>
      </xdr:nvCxnSpPr>
      <xdr:spPr>
        <a:xfrm flipV="1">
          <a:off x="12814300" y="16693366"/>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4485</xdr:rowOff>
    </xdr:from>
    <xdr:to>
      <xdr:col>23</xdr:col>
      <xdr:colOff>568325</xdr:colOff>
      <xdr:row>97</xdr:row>
      <xdr:rowOff>106085</xdr:rowOff>
    </xdr:to>
    <xdr:sp macro="" textlink="">
      <xdr:nvSpPr>
        <xdr:cNvPr id="710" name="円/楕円 709"/>
        <xdr:cNvSpPr/>
      </xdr:nvSpPr>
      <xdr:spPr>
        <a:xfrm>
          <a:off x="16268700" y="166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27362</xdr:rowOff>
    </xdr:from>
    <xdr:ext cx="534377" cy="259045"/>
    <xdr:sp macro="" textlink="">
      <xdr:nvSpPr>
        <xdr:cNvPr id="711" name="公債費該当値テキスト"/>
        <xdr:cNvSpPr txBox="1"/>
      </xdr:nvSpPr>
      <xdr:spPr>
        <a:xfrm>
          <a:off x="16370300" y="1648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87,156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11260</xdr:rowOff>
    </xdr:from>
    <xdr:to>
      <xdr:col>22</xdr:col>
      <xdr:colOff>415925</xdr:colOff>
      <xdr:row>97</xdr:row>
      <xdr:rowOff>112860</xdr:rowOff>
    </xdr:to>
    <xdr:sp macro="" textlink="">
      <xdr:nvSpPr>
        <xdr:cNvPr id="712" name="円/楕円 711"/>
        <xdr:cNvSpPr/>
      </xdr:nvSpPr>
      <xdr:spPr>
        <a:xfrm>
          <a:off x="15430500" y="1664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129387</xdr:rowOff>
    </xdr:from>
    <xdr:ext cx="534377" cy="259045"/>
    <xdr:sp macro="" textlink="">
      <xdr:nvSpPr>
        <xdr:cNvPr id="713" name="テキスト ボックス 712"/>
        <xdr:cNvSpPr txBox="1"/>
      </xdr:nvSpPr>
      <xdr:spPr>
        <a:xfrm>
          <a:off x="15214111" y="1641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85,378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13374</xdr:rowOff>
    </xdr:from>
    <xdr:to>
      <xdr:col>21</xdr:col>
      <xdr:colOff>212725</xdr:colOff>
      <xdr:row>97</xdr:row>
      <xdr:rowOff>114974</xdr:rowOff>
    </xdr:to>
    <xdr:sp macro="" textlink="">
      <xdr:nvSpPr>
        <xdr:cNvPr id="714" name="円/楕円 713"/>
        <xdr:cNvSpPr/>
      </xdr:nvSpPr>
      <xdr:spPr>
        <a:xfrm>
          <a:off x="14541500" y="166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131501</xdr:rowOff>
    </xdr:from>
    <xdr:ext cx="534377" cy="259045"/>
    <xdr:sp macro="" textlink="">
      <xdr:nvSpPr>
        <xdr:cNvPr id="715" name="テキスト ボックス 714"/>
        <xdr:cNvSpPr txBox="1"/>
      </xdr:nvSpPr>
      <xdr:spPr>
        <a:xfrm>
          <a:off x="14325111" y="1641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84,823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11916</xdr:rowOff>
    </xdr:from>
    <xdr:to>
      <xdr:col>20</xdr:col>
      <xdr:colOff>9525</xdr:colOff>
      <xdr:row>97</xdr:row>
      <xdr:rowOff>113516</xdr:rowOff>
    </xdr:to>
    <xdr:sp macro="" textlink="">
      <xdr:nvSpPr>
        <xdr:cNvPr id="716" name="円/楕円 715"/>
        <xdr:cNvSpPr/>
      </xdr:nvSpPr>
      <xdr:spPr>
        <a:xfrm>
          <a:off x="13652500" y="1664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130043</xdr:rowOff>
    </xdr:from>
    <xdr:ext cx="534377" cy="259045"/>
    <xdr:sp macro="" textlink="">
      <xdr:nvSpPr>
        <xdr:cNvPr id="717" name="テキスト ボックス 716"/>
        <xdr:cNvSpPr txBox="1"/>
      </xdr:nvSpPr>
      <xdr:spPr>
        <a:xfrm>
          <a:off x="13436111" y="1641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85,206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22659</xdr:rowOff>
    </xdr:from>
    <xdr:to>
      <xdr:col>18</xdr:col>
      <xdr:colOff>492125</xdr:colOff>
      <xdr:row>97</xdr:row>
      <xdr:rowOff>124259</xdr:rowOff>
    </xdr:to>
    <xdr:sp macro="" textlink="">
      <xdr:nvSpPr>
        <xdr:cNvPr id="718" name="円/楕円 717"/>
        <xdr:cNvSpPr/>
      </xdr:nvSpPr>
      <xdr:spPr>
        <a:xfrm>
          <a:off x="12763500" y="1665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140786</xdr:rowOff>
    </xdr:from>
    <xdr:ext cx="534377" cy="259045"/>
    <xdr:sp macro="" textlink="">
      <xdr:nvSpPr>
        <xdr:cNvPr id="719" name="テキスト ボックス 718"/>
        <xdr:cNvSpPr txBox="1"/>
      </xdr:nvSpPr>
      <xdr:spPr>
        <a:xfrm>
          <a:off x="12547111" y="1642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92837</xdr:rowOff>
    </xdr:from>
    <xdr:to>
      <xdr:col>32</xdr:col>
      <xdr:colOff>187325</xdr:colOff>
      <xdr:row>39</xdr:row>
      <xdr:rowOff>39497</xdr:rowOff>
    </xdr:to>
    <xdr:cxnSp macro="">
      <xdr:nvCxnSpPr>
        <xdr:cNvPr id="748" name="直線コネクタ 747"/>
        <xdr:cNvCxnSpPr/>
      </xdr:nvCxnSpPr>
      <xdr:spPr>
        <a:xfrm flipV="1">
          <a:off x="21323300" y="6436487"/>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89425</xdr:rowOff>
    </xdr:from>
    <xdr:ext cx="378565" cy="259045"/>
    <xdr:sp macro="" textlink="">
      <xdr:nvSpPr>
        <xdr:cNvPr id="749" name="諸支出金平均値テキスト"/>
        <xdr:cNvSpPr txBox="1"/>
      </xdr:nvSpPr>
      <xdr:spPr>
        <a:xfrm>
          <a:off x="22212300" y="6604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33782</xdr:rowOff>
    </xdr:from>
    <xdr:to>
      <xdr:col>31</xdr:col>
      <xdr:colOff>34925</xdr:colOff>
      <xdr:row>39</xdr:row>
      <xdr:rowOff>39497</xdr:rowOff>
    </xdr:to>
    <xdr:cxnSp macro="">
      <xdr:nvCxnSpPr>
        <xdr:cNvPr id="751" name="直線コネクタ 750"/>
        <xdr:cNvCxnSpPr/>
      </xdr:nvCxnSpPr>
      <xdr:spPr>
        <a:xfrm>
          <a:off x="20434300" y="6377432"/>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170942</xdr:rowOff>
    </xdr:from>
    <xdr:to>
      <xdr:col>29</xdr:col>
      <xdr:colOff>517525</xdr:colOff>
      <xdr:row>37</xdr:row>
      <xdr:rowOff>33782</xdr:rowOff>
    </xdr:to>
    <xdr:cxnSp macro="">
      <xdr:nvCxnSpPr>
        <xdr:cNvPr id="754" name="直線コネクタ 753"/>
        <xdr:cNvCxnSpPr/>
      </xdr:nvCxnSpPr>
      <xdr:spPr>
        <a:xfrm>
          <a:off x="19545300" y="5828792"/>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9415</xdr:rowOff>
    </xdr:from>
    <xdr:ext cx="378565" cy="259045"/>
    <xdr:sp macro="" textlink="">
      <xdr:nvSpPr>
        <xdr:cNvPr id="756" name="テキスト ボックス 755"/>
        <xdr:cNvSpPr txBox="1"/>
      </xdr:nvSpPr>
      <xdr:spPr>
        <a:xfrm>
          <a:off x="20245017" y="6524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33</xdr:row>
      <xdr:rowOff>170942</xdr:rowOff>
    </xdr:from>
    <xdr:to>
      <xdr:col>28</xdr:col>
      <xdr:colOff>314325</xdr:colOff>
      <xdr:row>34</xdr:row>
      <xdr:rowOff>53975</xdr:rowOff>
    </xdr:to>
    <xdr:cxnSp macro="">
      <xdr:nvCxnSpPr>
        <xdr:cNvPr id="757" name="直線コネクタ 756"/>
        <xdr:cNvCxnSpPr/>
      </xdr:nvCxnSpPr>
      <xdr:spPr>
        <a:xfrm flipV="1">
          <a:off x="18656300" y="5828792"/>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66184</xdr:rowOff>
    </xdr:from>
    <xdr:ext cx="378565" cy="259045"/>
    <xdr:sp macro="" textlink="">
      <xdr:nvSpPr>
        <xdr:cNvPr id="759" name="テキスト ボックス 758"/>
        <xdr:cNvSpPr txBox="1"/>
      </xdr:nvSpPr>
      <xdr:spPr>
        <a:xfrm>
          <a:off x="19356017"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15892</xdr:rowOff>
    </xdr:from>
    <xdr:ext cx="378565" cy="259045"/>
    <xdr:sp macro="" textlink="">
      <xdr:nvSpPr>
        <xdr:cNvPr id="761" name="テキスト ボックス 760"/>
        <xdr:cNvSpPr txBox="1"/>
      </xdr:nvSpPr>
      <xdr:spPr>
        <a:xfrm>
          <a:off x="18467017" y="6530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42037</xdr:rowOff>
    </xdr:from>
    <xdr:to>
      <xdr:col>32</xdr:col>
      <xdr:colOff>238125</xdr:colOff>
      <xdr:row>37</xdr:row>
      <xdr:rowOff>143637</xdr:rowOff>
    </xdr:to>
    <xdr:sp macro="" textlink="">
      <xdr:nvSpPr>
        <xdr:cNvPr id="767" name="円/楕円 766"/>
        <xdr:cNvSpPr/>
      </xdr:nvSpPr>
      <xdr:spPr>
        <a:xfrm>
          <a:off x="22110700" y="63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64914</xdr:rowOff>
    </xdr:from>
    <xdr:ext cx="378565" cy="259045"/>
    <xdr:sp macro="" textlink="">
      <xdr:nvSpPr>
        <xdr:cNvPr id="768" name="諸支出金該当値テキスト"/>
        <xdr:cNvSpPr txBox="1"/>
      </xdr:nvSpPr>
      <xdr:spPr>
        <a:xfrm>
          <a:off x="22212300" y="6237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160147</xdr:rowOff>
    </xdr:from>
    <xdr:to>
      <xdr:col>31</xdr:col>
      <xdr:colOff>85725</xdr:colOff>
      <xdr:row>39</xdr:row>
      <xdr:rowOff>90297</xdr:rowOff>
    </xdr:to>
    <xdr:sp macro="" textlink="">
      <xdr:nvSpPr>
        <xdr:cNvPr id="769" name="円/楕円 768"/>
        <xdr:cNvSpPr/>
      </xdr:nvSpPr>
      <xdr:spPr>
        <a:xfrm>
          <a:off x="21272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81424</xdr:rowOff>
    </xdr:from>
    <xdr:ext cx="313932" cy="259045"/>
    <xdr:sp macro="" textlink="">
      <xdr:nvSpPr>
        <xdr:cNvPr id="770" name="テキスト ボックス 769"/>
        <xdr:cNvSpPr txBox="1"/>
      </xdr:nvSpPr>
      <xdr:spPr>
        <a:xfrm>
          <a:off x="21166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154432</xdr:rowOff>
    </xdr:from>
    <xdr:to>
      <xdr:col>29</xdr:col>
      <xdr:colOff>568325</xdr:colOff>
      <xdr:row>37</xdr:row>
      <xdr:rowOff>84582</xdr:rowOff>
    </xdr:to>
    <xdr:sp macro="" textlink="">
      <xdr:nvSpPr>
        <xdr:cNvPr id="771" name="円/楕円 770"/>
        <xdr:cNvSpPr/>
      </xdr:nvSpPr>
      <xdr:spPr>
        <a:xfrm>
          <a:off x="20383500" y="63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101109</xdr:rowOff>
    </xdr:from>
    <xdr:ext cx="378565" cy="259045"/>
    <xdr:sp macro="" textlink="">
      <xdr:nvSpPr>
        <xdr:cNvPr id="772" name="テキスト ボックス 771"/>
        <xdr:cNvSpPr txBox="1"/>
      </xdr:nvSpPr>
      <xdr:spPr>
        <a:xfrm>
          <a:off x="20245017" y="61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28</xdr:col>
      <xdr:colOff>263525</xdr:colOff>
      <xdr:row>33</xdr:row>
      <xdr:rowOff>120142</xdr:rowOff>
    </xdr:from>
    <xdr:to>
      <xdr:col>28</xdr:col>
      <xdr:colOff>365125</xdr:colOff>
      <xdr:row>34</xdr:row>
      <xdr:rowOff>50292</xdr:rowOff>
    </xdr:to>
    <xdr:sp macro="" textlink="">
      <xdr:nvSpPr>
        <xdr:cNvPr id="773" name="円/楕円 772"/>
        <xdr:cNvSpPr/>
      </xdr:nvSpPr>
      <xdr:spPr>
        <a:xfrm>
          <a:off x="19494500" y="57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32</xdr:row>
      <xdr:rowOff>66819</xdr:rowOff>
    </xdr:from>
    <xdr:ext cx="469744" cy="259045"/>
    <xdr:sp macro="" textlink="">
      <xdr:nvSpPr>
        <xdr:cNvPr id="774" name="テキスト ボックス 773"/>
        <xdr:cNvSpPr txBox="1"/>
      </xdr:nvSpPr>
      <xdr:spPr>
        <a:xfrm>
          <a:off x="19310427" y="555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2,368</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3175</xdr:rowOff>
    </xdr:from>
    <xdr:to>
      <xdr:col>27</xdr:col>
      <xdr:colOff>161925</xdr:colOff>
      <xdr:row>34</xdr:row>
      <xdr:rowOff>104775</xdr:rowOff>
    </xdr:to>
    <xdr:sp macro="" textlink="">
      <xdr:nvSpPr>
        <xdr:cNvPr id="775" name="円/楕円 774"/>
        <xdr:cNvSpPr/>
      </xdr:nvSpPr>
      <xdr:spPr>
        <a:xfrm>
          <a:off x="186055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121302</xdr:rowOff>
    </xdr:from>
    <xdr:ext cx="469744" cy="259045"/>
    <xdr:sp macro="" textlink="">
      <xdr:nvSpPr>
        <xdr:cNvPr id="776" name="テキスト ボックス 775"/>
        <xdr:cNvSpPr txBox="1"/>
      </xdr:nvSpPr>
      <xdr:spPr>
        <a:xfrm>
          <a:off x="18421427" y="560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中でも、民生費、衛生費、商工費、消防費、諸支出金が大きく類似団体平均を上回っている。民生費に関しては、県内でも高い水準にある生活保護等の経費や介護給付費・訓練等給付費の増加によるもの、子育て関係に力を入れていることもあり、乳幼児やその親、異世代の交流が図れる施設を整備したことがあげられる。衛生費は一部事務組合への負担金が多額であることがあげられる。</a:t>
          </a:r>
          <a:r>
            <a:rPr kumimoji="1" lang="ja-JP" altLang="ja-JP" sz="1300">
              <a:solidFill>
                <a:schemeClr val="dk1"/>
              </a:solidFill>
              <a:effectLst/>
              <a:latin typeface="+mn-lt"/>
              <a:ea typeface="+mn-ea"/>
              <a:cs typeface="+mn-cs"/>
            </a:rPr>
            <a:t>商工費</a:t>
          </a:r>
          <a:r>
            <a:rPr kumimoji="1" lang="ja-JP" altLang="en-US" sz="1300">
              <a:solidFill>
                <a:schemeClr val="dk1"/>
              </a:solidFill>
              <a:effectLst/>
              <a:latin typeface="+mn-lt"/>
              <a:ea typeface="+mn-ea"/>
              <a:cs typeface="+mn-cs"/>
            </a:rPr>
            <a:t>は年によって増減があるが</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平成２７年度は特に市内での消費拡大のため共通商品券発行事業を行った。</a:t>
          </a:r>
          <a:r>
            <a:rPr kumimoji="1" lang="ja-JP" altLang="ja-JP" sz="1300">
              <a:solidFill>
                <a:schemeClr val="dk1"/>
              </a:solidFill>
              <a:effectLst/>
              <a:latin typeface="+mn-lt"/>
              <a:ea typeface="+mn-ea"/>
              <a:cs typeface="+mn-cs"/>
            </a:rPr>
            <a:t>消防費</a:t>
          </a:r>
          <a:r>
            <a:rPr kumimoji="1" lang="ja-JP" altLang="en-US" sz="1300">
              <a:solidFill>
                <a:schemeClr val="dk1"/>
              </a:solidFill>
              <a:effectLst/>
              <a:latin typeface="+mn-lt"/>
              <a:ea typeface="+mn-ea"/>
              <a:cs typeface="+mn-cs"/>
            </a:rPr>
            <a:t>は消防庁舎建築により経費が一時的に拡大したことにより大幅な増加につながった。諸支出金は平成２６年４月で廃止となった公営企業の交通事業への負担金が終了したことや土地開発基金への償還金の増減に例年変動がある。加えて、毎年度、</a:t>
          </a:r>
          <a:r>
            <a:rPr kumimoji="1" lang="ja-JP" altLang="ja-JP" sz="1300">
              <a:solidFill>
                <a:schemeClr val="dk1"/>
              </a:solidFill>
              <a:effectLst/>
              <a:latin typeface="+mn-lt"/>
              <a:ea typeface="+mn-ea"/>
              <a:cs typeface="+mn-cs"/>
            </a:rPr>
            <a:t>市の人口が約４００人程度減少していること</a:t>
          </a:r>
          <a:r>
            <a:rPr kumimoji="1" lang="ja-JP" altLang="en-US" sz="1300">
              <a:solidFill>
                <a:schemeClr val="dk1"/>
              </a:solidFill>
              <a:effectLst/>
              <a:latin typeface="+mn-lt"/>
              <a:ea typeface="+mn-ea"/>
              <a:cs typeface="+mn-cs"/>
            </a:rPr>
            <a:t>も一人当たりのコストを増加させる原因の一つでもある。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時間外手当等経常人件費の削減や繰上償還などの効果により、適正規模に転じていたが、大型事業の取り組みなどにより財政調整基金を取り崩すなどした結果、実質単年度収支は悪化傾向にある。今後も定員管理及び給与の適正化による人件費の抑制、物件費の削減、補助金等の整理合理化、市税等収納率の向上及び滞納額の縮減等の取組みを通じて、財政基盤の強化に努める</a:t>
          </a:r>
          <a:r>
            <a:rPr kumimoji="1" lang="ja-JP" altLang="en-US" sz="1300">
              <a:solidFill>
                <a:sysClr val="windowText" lastClr="000000"/>
              </a:solidFill>
              <a:effectLst/>
              <a:latin typeface="ＭＳ ゴシック" pitchFamily="49" charset="-128"/>
              <a:ea typeface="ＭＳ ゴシック" pitchFamily="49" charset="-128"/>
              <a:cs typeface="+mn-cs"/>
            </a:rPr>
            <a:t>。</a:t>
          </a:r>
          <a:endParaRPr kumimoji="1" lang="en-US" altLang="ja-JP" sz="1300">
            <a:solidFill>
              <a:sysClr val="windowText" lastClr="000000"/>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では全会計とも黒字で推移している。今後も定員管理及び給与の適正化による人件費の抑制、物件費の削減、補助金等の整理合理化、市税等収納率の向上及び滞納額の縮減等の取組みを通じて、財政基盤の強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cols>
    <col min="1" max="11" width="2.109375" style="139" customWidth="1"/>
    <col min="12" max="12" width="2.21875" style="139" customWidth="1"/>
    <col min="13" max="17" width="2.33203125" style="139" customWidth="1"/>
    <col min="18" max="119" width="2.10937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20883975</v>
      </c>
      <c r="BO4" s="379"/>
      <c r="BP4" s="379"/>
      <c r="BQ4" s="379"/>
      <c r="BR4" s="379"/>
      <c r="BS4" s="379"/>
      <c r="BT4" s="379"/>
      <c r="BU4" s="380"/>
      <c r="BV4" s="378">
        <v>18705628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5.4</v>
      </c>
      <c r="CU4" s="385"/>
      <c r="CV4" s="385"/>
      <c r="CW4" s="385"/>
      <c r="CX4" s="385"/>
      <c r="CY4" s="385"/>
      <c r="CZ4" s="385"/>
      <c r="DA4" s="386"/>
      <c r="DB4" s="384">
        <v>2.2999999999999998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20310993</v>
      </c>
      <c r="BO5" s="416"/>
      <c r="BP5" s="416"/>
      <c r="BQ5" s="416"/>
      <c r="BR5" s="416"/>
      <c r="BS5" s="416"/>
      <c r="BT5" s="416"/>
      <c r="BU5" s="417"/>
      <c r="BV5" s="415">
        <v>18372957</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95</v>
      </c>
      <c r="CU5" s="413"/>
      <c r="CV5" s="413"/>
      <c r="CW5" s="413"/>
      <c r="CX5" s="413"/>
      <c r="CY5" s="413"/>
      <c r="CZ5" s="413"/>
      <c r="DA5" s="414"/>
      <c r="DB5" s="412">
        <v>94.6</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572982</v>
      </c>
      <c r="BO6" s="416"/>
      <c r="BP6" s="416"/>
      <c r="BQ6" s="416"/>
      <c r="BR6" s="416"/>
      <c r="BS6" s="416"/>
      <c r="BT6" s="416"/>
      <c r="BU6" s="417"/>
      <c r="BV6" s="415">
        <v>332671</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101.6</v>
      </c>
      <c r="CU6" s="453"/>
      <c r="CV6" s="453"/>
      <c r="CW6" s="453"/>
      <c r="CX6" s="453"/>
      <c r="CY6" s="453"/>
      <c r="CZ6" s="453"/>
      <c r="DA6" s="454"/>
      <c r="DB6" s="452">
        <v>101.6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44666</v>
      </c>
      <c r="BO7" s="416"/>
      <c r="BP7" s="416"/>
      <c r="BQ7" s="416"/>
      <c r="BR7" s="416"/>
      <c r="BS7" s="416"/>
      <c r="BT7" s="416"/>
      <c r="BU7" s="417"/>
      <c r="BV7" s="415">
        <v>108609</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9762240</v>
      </c>
      <c r="CU7" s="416"/>
      <c r="CV7" s="416"/>
      <c r="CW7" s="416"/>
      <c r="CX7" s="416"/>
      <c r="CY7" s="416"/>
      <c r="CZ7" s="416"/>
      <c r="DA7" s="417"/>
      <c r="DB7" s="415">
        <v>9739597</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528316</v>
      </c>
      <c r="BO8" s="416"/>
      <c r="BP8" s="416"/>
      <c r="BQ8" s="416"/>
      <c r="BR8" s="416"/>
      <c r="BS8" s="416"/>
      <c r="BT8" s="416"/>
      <c r="BU8" s="417"/>
      <c r="BV8" s="415">
        <v>224062</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0.4</v>
      </c>
      <c r="CU8" s="456"/>
      <c r="CV8" s="456"/>
      <c r="CW8" s="456"/>
      <c r="CX8" s="456"/>
      <c r="CY8" s="456"/>
      <c r="CZ8" s="456"/>
      <c r="DA8" s="457"/>
      <c r="DB8" s="455">
        <v>0.41</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23309</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304254</v>
      </c>
      <c r="BO9" s="416"/>
      <c r="BP9" s="416"/>
      <c r="BQ9" s="416"/>
      <c r="BR9" s="416"/>
      <c r="BS9" s="416"/>
      <c r="BT9" s="416"/>
      <c r="BU9" s="417"/>
      <c r="BV9" s="415">
        <v>-233159</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15.5</v>
      </c>
      <c r="CU9" s="413"/>
      <c r="CV9" s="413"/>
      <c r="CW9" s="413"/>
      <c r="CX9" s="413"/>
      <c r="CY9" s="413"/>
      <c r="CZ9" s="413"/>
      <c r="DA9" s="414"/>
      <c r="DB9" s="412">
        <v>15.1</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25145</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632375</v>
      </c>
      <c r="BO10" s="416"/>
      <c r="BP10" s="416"/>
      <c r="BQ10" s="416"/>
      <c r="BR10" s="416"/>
      <c r="BS10" s="416"/>
      <c r="BT10" s="416"/>
      <c r="BU10" s="417"/>
      <c r="BV10" s="415">
        <v>558027</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24048</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77</v>
      </c>
      <c r="AV12" s="448"/>
      <c r="AW12" s="448"/>
      <c r="AX12" s="448"/>
      <c r="AY12" s="449" t="s">
        <v>115</v>
      </c>
      <c r="AZ12" s="450"/>
      <c r="BA12" s="450"/>
      <c r="BB12" s="450"/>
      <c r="BC12" s="450"/>
      <c r="BD12" s="450"/>
      <c r="BE12" s="450"/>
      <c r="BF12" s="450"/>
      <c r="BG12" s="450"/>
      <c r="BH12" s="450"/>
      <c r="BI12" s="450"/>
      <c r="BJ12" s="450"/>
      <c r="BK12" s="450"/>
      <c r="BL12" s="450"/>
      <c r="BM12" s="451"/>
      <c r="BN12" s="415">
        <v>855514</v>
      </c>
      <c r="BO12" s="416"/>
      <c r="BP12" s="416"/>
      <c r="BQ12" s="416"/>
      <c r="BR12" s="416"/>
      <c r="BS12" s="416"/>
      <c r="BT12" s="416"/>
      <c r="BU12" s="417"/>
      <c r="BV12" s="415">
        <v>739462</v>
      </c>
      <c r="BW12" s="416"/>
      <c r="BX12" s="416"/>
      <c r="BY12" s="416"/>
      <c r="BZ12" s="416"/>
      <c r="CA12" s="416"/>
      <c r="CB12" s="416"/>
      <c r="CC12" s="417"/>
      <c r="CD12" s="418" t="s">
        <v>116</v>
      </c>
      <c r="CE12" s="419"/>
      <c r="CF12" s="419"/>
      <c r="CG12" s="419"/>
      <c r="CH12" s="419"/>
      <c r="CI12" s="419"/>
      <c r="CJ12" s="419"/>
      <c r="CK12" s="419"/>
      <c r="CL12" s="419"/>
      <c r="CM12" s="419"/>
      <c r="CN12" s="419"/>
      <c r="CO12" s="419"/>
      <c r="CP12" s="419"/>
      <c r="CQ12" s="419"/>
      <c r="CR12" s="419"/>
      <c r="CS12" s="420"/>
      <c r="CT12" s="455" t="s">
        <v>108</v>
      </c>
      <c r="CU12" s="456"/>
      <c r="CV12" s="456"/>
      <c r="CW12" s="456"/>
      <c r="CX12" s="456"/>
      <c r="CY12" s="456"/>
      <c r="CZ12" s="456"/>
      <c r="DA12" s="457"/>
      <c r="DB12" s="455" t="s">
        <v>108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117</v>
      </c>
      <c r="N13" s="504"/>
      <c r="O13" s="504"/>
      <c r="P13" s="504"/>
      <c r="Q13" s="505"/>
      <c r="R13" s="496">
        <v>23933</v>
      </c>
      <c r="S13" s="497"/>
      <c r="T13" s="497"/>
      <c r="U13" s="497"/>
      <c r="V13" s="498"/>
      <c r="W13" s="431" t="s">
        <v>118</v>
      </c>
      <c r="X13" s="432"/>
      <c r="Y13" s="432"/>
      <c r="Z13" s="432"/>
      <c r="AA13" s="432"/>
      <c r="AB13" s="422"/>
      <c r="AC13" s="466">
        <v>1662</v>
      </c>
      <c r="AD13" s="467"/>
      <c r="AE13" s="467"/>
      <c r="AF13" s="467"/>
      <c r="AG13" s="506"/>
      <c r="AH13" s="466">
        <v>2183</v>
      </c>
      <c r="AI13" s="467"/>
      <c r="AJ13" s="467"/>
      <c r="AK13" s="467"/>
      <c r="AL13" s="468"/>
      <c r="AM13" s="444" t="s">
        <v>119</v>
      </c>
      <c r="AN13" s="445"/>
      <c r="AO13" s="445"/>
      <c r="AP13" s="445"/>
      <c r="AQ13" s="445"/>
      <c r="AR13" s="445"/>
      <c r="AS13" s="445"/>
      <c r="AT13" s="446"/>
      <c r="AU13" s="447" t="s">
        <v>101</v>
      </c>
      <c r="AV13" s="448"/>
      <c r="AW13" s="448"/>
      <c r="AX13" s="448"/>
      <c r="AY13" s="449" t="s">
        <v>120</v>
      </c>
      <c r="AZ13" s="450"/>
      <c r="BA13" s="450"/>
      <c r="BB13" s="450"/>
      <c r="BC13" s="450"/>
      <c r="BD13" s="450"/>
      <c r="BE13" s="450"/>
      <c r="BF13" s="450"/>
      <c r="BG13" s="450"/>
      <c r="BH13" s="450"/>
      <c r="BI13" s="450"/>
      <c r="BJ13" s="450"/>
      <c r="BK13" s="450"/>
      <c r="BL13" s="450"/>
      <c r="BM13" s="451"/>
      <c r="BN13" s="415">
        <v>81115</v>
      </c>
      <c r="BO13" s="416"/>
      <c r="BP13" s="416"/>
      <c r="BQ13" s="416"/>
      <c r="BR13" s="416"/>
      <c r="BS13" s="416"/>
      <c r="BT13" s="416"/>
      <c r="BU13" s="417"/>
      <c r="BV13" s="415">
        <v>-414594</v>
      </c>
      <c r="BW13" s="416"/>
      <c r="BX13" s="416"/>
      <c r="BY13" s="416"/>
      <c r="BZ13" s="416"/>
      <c r="CA13" s="416"/>
      <c r="CB13" s="416"/>
      <c r="CC13" s="417"/>
      <c r="CD13" s="418" t="s">
        <v>121</v>
      </c>
      <c r="CE13" s="419"/>
      <c r="CF13" s="419"/>
      <c r="CG13" s="419"/>
      <c r="CH13" s="419"/>
      <c r="CI13" s="419"/>
      <c r="CJ13" s="419"/>
      <c r="CK13" s="419"/>
      <c r="CL13" s="419"/>
      <c r="CM13" s="419"/>
      <c r="CN13" s="419"/>
      <c r="CO13" s="419"/>
      <c r="CP13" s="419"/>
      <c r="CQ13" s="419"/>
      <c r="CR13" s="419"/>
      <c r="CS13" s="420"/>
      <c r="CT13" s="412">
        <v>12.1</v>
      </c>
      <c r="CU13" s="413"/>
      <c r="CV13" s="413"/>
      <c r="CW13" s="413"/>
      <c r="CX13" s="413"/>
      <c r="CY13" s="413"/>
      <c r="CZ13" s="413"/>
      <c r="DA13" s="414"/>
      <c r="DB13" s="412">
        <v>11.6</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122</v>
      </c>
      <c r="M14" s="494"/>
      <c r="N14" s="494"/>
      <c r="O14" s="494"/>
      <c r="P14" s="494"/>
      <c r="Q14" s="495"/>
      <c r="R14" s="496">
        <v>24413</v>
      </c>
      <c r="S14" s="497"/>
      <c r="T14" s="497"/>
      <c r="U14" s="497"/>
      <c r="V14" s="498"/>
      <c r="W14" s="405"/>
      <c r="X14" s="406"/>
      <c r="Y14" s="406"/>
      <c r="Z14" s="406"/>
      <c r="AA14" s="406"/>
      <c r="AB14" s="395"/>
      <c r="AC14" s="499">
        <v>14.4</v>
      </c>
      <c r="AD14" s="500"/>
      <c r="AE14" s="500"/>
      <c r="AF14" s="500"/>
      <c r="AG14" s="501"/>
      <c r="AH14" s="499">
        <v>17.100000000000001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123</v>
      </c>
      <c r="CE14" s="508"/>
      <c r="CF14" s="508"/>
      <c r="CG14" s="508"/>
      <c r="CH14" s="508"/>
      <c r="CI14" s="508"/>
      <c r="CJ14" s="508"/>
      <c r="CK14" s="508"/>
      <c r="CL14" s="508"/>
      <c r="CM14" s="508"/>
      <c r="CN14" s="508"/>
      <c r="CO14" s="508"/>
      <c r="CP14" s="508"/>
      <c r="CQ14" s="508"/>
      <c r="CR14" s="508"/>
      <c r="CS14" s="509"/>
      <c r="CT14" s="510">
        <v>80.400000000000006</v>
      </c>
      <c r="CU14" s="511"/>
      <c r="CV14" s="511"/>
      <c r="CW14" s="511"/>
      <c r="CX14" s="511"/>
      <c r="CY14" s="511"/>
      <c r="CZ14" s="511"/>
      <c r="DA14" s="512"/>
      <c r="DB14" s="510">
        <v>87.9</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117</v>
      </c>
      <c r="N15" s="504"/>
      <c r="O15" s="504"/>
      <c r="P15" s="504"/>
      <c r="Q15" s="505"/>
      <c r="R15" s="496">
        <v>24308</v>
      </c>
      <c r="S15" s="497"/>
      <c r="T15" s="497"/>
      <c r="U15" s="497"/>
      <c r="V15" s="498"/>
      <c r="W15" s="431" t="s">
        <v>124</v>
      </c>
      <c r="X15" s="432"/>
      <c r="Y15" s="432"/>
      <c r="Z15" s="432"/>
      <c r="AA15" s="432"/>
      <c r="AB15" s="422"/>
      <c r="AC15" s="466">
        <v>3163</v>
      </c>
      <c r="AD15" s="467"/>
      <c r="AE15" s="467"/>
      <c r="AF15" s="467"/>
      <c r="AG15" s="506"/>
      <c r="AH15" s="466">
        <v>3406</v>
      </c>
      <c r="AI15" s="467"/>
      <c r="AJ15" s="467"/>
      <c r="AK15" s="467"/>
      <c r="AL15" s="468"/>
      <c r="AM15" s="444"/>
      <c r="AN15" s="445"/>
      <c r="AO15" s="445"/>
      <c r="AP15" s="445"/>
      <c r="AQ15" s="445"/>
      <c r="AR15" s="445"/>
      <c r="AS15" s="445"/>
      <c r="AT15" s="446"/>
      <c r="AU15" s="447"/>
      <c r="AV15" s="448"/>
      <c r="AW15" s="448"/>
      <c r="AX15" s="448"/>
      <c r="AY15" s="375" t="s">
        <v>125</v>
      </c>
      <c r="AZ15" s="376"/>
      <c r="BA15" s="376"/>
      <c r="BB15" s="376"/>
      <c r="BC15" s="376"/>
      <c r="BD15" s="376"/>
      <c r="BE15" s="376"/>
      <c r="BF15" s="376"/>
      <c r="BG15" s="376"/>
      <c r="BH15" s="376"/>
      <c r="BI15" s="376"/>
      <c r="BJ15" s="376"/>
      <c r="BK15" s="376"/>
      <c r="BL15" s="376"/>
      <c r="BM15" s="377"/>
      <c r="BN15" s="378">
        <v>2970398</v>
      </c>
      <c r="BO15" s="379"/>
      <c r="BP15" s="379"/>
      <c r="BQ15" s="379"/>
      <c r="BR15" s="379"/>
      <c r="BS15" s="379"/>
      <c r="BT15" s="379"/>
      <c r="BU15" s="380"/>
      <c r="BV15" s="378">
        <v>2985117</v>
      </c>
      <c r="BW15" s="379"/>
      <c r="BX15" s="379"/>
      <c r="BY15" s="379"/>
      <c r="BZ15" s="379"/>
      <c r="CA15" s="379"/>
      <c r="CB15" s="379"/>
      <c r="CC15" s="380"/>
      <c r="CD15" s="513" t="s">
        <v>126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127</v>
      </c>
      <c r="M16" s="524"/>
      <c r="N16" s="524"/>
      <c r="O16" s="524"/>
      <c r="P16" s="524"/>
      <c r="Q16" s="525"/>
      <c r="R16" s="516" t="s">
        <v>128</v>
      </c>
      <c r="S16" s="517"/>
      <c r="T16" s="517"/>
      <c r="U16" s="517"/>
      <c r="V16" s="518"/>
      <c r="W16" s="405"/>
      <c r="X16" s="406"/>
      <c r="Y16" s="406"/>
      <c r="Z16" s="406"/>
      <c r="AA16" s="406"/>
      <c r="AB16" s="395"/>
      <c r="AC16" s="499">
        <v>27.3</v>
      </c>
      <c r="AD16" s="500"/>
      <c r="AE16" s="500"/>
      <c r="AF16" s="500"/>
      <c r="AG16" s="501"/>
      <c r="AH16" s="499">
        <v>26.7</v>
      </c>
      <c r="AI16" s="500"/>
      <c r="AJ16" s="500"/>
      <c r="AK16" s="500"/>
      <c r="AL16" s="502"/>
      <c r="AM16" s="444"/>
      <c r="AN16" s="445"/>
      <c r="AO16" s="445"/>
      <c r="AP16" s="445"/>
      <c r="AQ16" s="445"/>
      <c r="AR16" s="445"/>
      <c r="AS16" s="445"/>
      <c r="AT16" s="446"/>
      <c r="AU16" s="447"/>
      <c r="AV16" s="448"/>
      <c r="AW16" s="448"/>
      <c r="AX16" s="448"/>
      <c r="AY16" s="449" t="s">
        <v>129</v>
      </c>
      <c r="AZ16" s="450"/>
      <c r="BA16" s="450"/>
      <c r="BB16" s="450"/>
      <c r="BC16" s="450"/>
      <c r="BD16" s="450"/>
      <c r="BE16" s="450"/>
      <c r="BF16" s="450"/>
      <c r="BG16" s="450"/>
      <c r="BH16" s="450"/>
      <c r="BI16" s="450"/>
      <c r="BJ16" s="450"/>
      <c r="BK16" s="450"/>
      <c r="BL16" s="450"/>
      <c r="BM16" s="451"/>
      <c r="BN16" s="415">
        <v>7752970</v>
      </c>
      <c r="BO16" s="416"/>
      <c r="BP16" s="416"/>
      <c r="BQ16" s="416"/>
      <c r="BR16" s="416"/>
      <c r="BS16" s="416"/>
      <c r="BT16" s="416"/>
      <c r="BU16" s="417"/>
      <c r="BV16" s="415">
        <v>7420941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130</v>
      </c>
      <c r="N17" s="520"/>
      <c r="O17" s="520"/>
      <c r="P17" s="520"/>
      <c r="Q17" s="521"/>
      <c r="R17" s="516" t="s">
        <v>128</v>
      </c>
      <c r="S17" s="517"/>
      <c r="T17" s="517"/>
      <c r="U17" s="517"/>
      <c r="V17" s="518"/>
      <c r="W17" s="431" t="s">
        <v>131</v>
      </c>
      <c r="X17" s="432"/>
      <c r="Y17" s="432"/>
      <c r="Z17" s="432"/>
      <c r="AA17" s="432"/>
      <c r="AB17" s="422"/>
      <c r="AC17" s="466">
        <v>6742</v>
      </c>
      <c r="AD17" s="467"/>
      <c r="AE17" s="467"/>
      <c r="AF17" s="467"/>
      <c r="AG17" s="506"/>
      <c r="AH17" s="466">
        <v>7170</v>
      </c>
      <c r="AI17" s="467"/>
      <c r="AJ17" s="467"/>
      <c r="AK17" s="467"/>
      <c r="AL17" s="468"/>
      <c r="AM17" s="444"/>
      <c r="AN17" s="445"/>
      <c r="AO17" s="445"/>
      <c r="AP17" s="445"/>
      <c r="AQ17" s="445"/>
      <c r="AR17" s="445"/>
      <c r="AS17" s="445"/>
      <c r="AT17" s="446"/>
      <c r="AU17" s="447"/>
      <c r="AV17" s="448"/>
      <c r="AW17" s="448"/>
      <c r="AX17" s="448"/>
      <c r="AY17" s="449" t="s">
        <v>132</v>
      </c>
      <c r="AZ17" s="450"/>
      <c r="BA17" s="450"/>
      <c r="BB17" s="450"/>
      <c r="BC17" s="450"/>
      <c r="BD17" s="450"/>
      <c r="BE17" s="450"/>
      <c r="BF17" s="450"/>
      <c r="BG17" s="450"/>
      <c r="BH17" s="450"/>
      <c r="BI17" s="450"/>
      <c r="BJ17" s="450"/>
      <c r="BK17" s="450"/>
      <c r="BL17" s="450"/>
      <c r="BM17" s="451"/>
      <c r="BN17" s="415">
        <v>3773237</v>
      </c>
      <c r="BO17" s="416"/>
      <c r="BP17" s="416"/>
      <c r="BQ17" s="416"/>
      <c r="BR17" s="416"/>
      <c r="BS17" s="416"/>
      <c r="BT17" s="416"/>
      <c r="BU17" s="417"/>
      <c r="BV17" s="415">
        <v>3829815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133</v>
      </c>
      <c r="C18" s="458"/>
      <c r="D18" s="458"/>
      <c r="E18" s="527"/>
      <c r="F18" s="527"/>
      <c r="G18" s="527"/>
      <c r="H18" s="527"/>
      <c r="I18" s="527"/>
      <c r="J18" s="527"/>
      <c r="K18" s="527"/>
      <c r="L18" s="528">
        <v>130.55000000000001</v>
      </c>
      <c r="M18" s="528"/>
      <c r="N18" s="528"/>
      <c r="O18" s="528"/>
      <c r="P18" s="528"/>
      <c r="Q18" s="528"/>
      <c r="R18" s="529"/>
      <c r="S18" s="529"/>
      <c r="T18" s="529"/>
      <c r="U18" s="529"/>
      <c r="V18" s="530"/>
      <c r="W18" s="433"/>
      <c r="X18" s="434"/>
      <c r="Y18" s="434"/>
      <c r="Z18" s="434"/>
      <c r="AA18" s="434"/>
      <c r="AB18" s="425"/>
      <c r="AC18" s="531">
        <v>58.3</v>
      </c>
      <c r="AD18" s="532"/>
      <c r="AE18" s="532"/>
      <c r="AF18" s="532"/>
      <c r="AG18" s="533"/>
      <c r="AH18" s="531">
        <v>56.1</v>
      </c>
      <c r="AI18" s="532"/>
      <c r="AJ18" s="532"/>
      <c r="AK18" s="532"/>
      <c r="AL18" s="534"/>
      <c r="AM18" s="444"/>
      <c r="AN18" s="445"/>
      <c r="AO18" s="445"/>
      <c r="AP18" s="445"/>
      <c r="AQ18" s="445"/>
      <c r="AR18" s="445"/>
      <c r="AS18" s="445"/>
      <c r="AT18" s="446"/>
      <c r="AU18" s="447"/>
      <c r="AV18" s="448"/>
      <c r="AW18" s="448"/>
      <c r="AX18" s="448"/>
      <c r="AY18" s="449" t="s">
        <v>134</v>
      </c>
      <c r="AZ18" s="450"/>
      <c r="BA18" s="450"/>
      <c r="BB18" s="450"/>
      <c r="BC18" s="450"/>
      <c r="BD18" s="450"/>
      <c r="BE18" s="450"/>
      <c r="BF18" s="450"/>
      <c r="BG18" s="450"/>
      <c r="BH18" s="450"/>
      <c r="BI18" s="450"/>
      <c r="BJ18" s="450"/>
      <c r="BK18" s="450"/>
      <c r="BL18" s="450"/>
      <c r="BM18" s="451"/>
      <c r="BN18" s="415">
        <v>9437059</v>
      </c>
      <c r="BO18" s="416"/>
      <c r="BP18" s="416"/>
      <c r="BQ18" s="416"/>
      <c r="BR18" s="416"/>
      <c r="BS18" s="416"/>
      <c r="BT18" s="416"/>
      <c r="BU18" s="417"/>
      <c r="BV18" s="415">
        <v>9238644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135</v>
      </c>
      <c r="C19" s="458"/>
      <c r="D19" s="458"/>
      <c r="E19" s="527"/>
      <c r="F19" s="527"/>
      <c r="G19" s="527"/>
      <c r="H19" s="527"/>
      <c r="I19" s="527"/>
      <c r="J19" s="527"/>
      <c r="K19" s="527"/>
      <c r="L19" s="535">
        <v>179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136</v>
      </c>
      <c r="AZ19" s="450"/>
      <c r="BA19" s="450"/>
      <c r="BB19" s="450"/>
      <c r="BC19" s="450"/>
      <c r="BD19" s="450"/>
      <c r="BE19" s="450"/>
      <c r="BF19" s="450"/>
      <c r="BG19" s="450"/>
      <c r="BH19" s="450"/>
      <c r="BI19" s="450"/>
      <c r="BJ19" s="450"/>
      <c r="BK19" s="450"/>
      <c r="BL19" s="450"/>
      <c r="BM19" s="451"/>
      <c r="BN19" s="415">
        <v>12823441</v>
      </c>
      <c r="BO19" s="416"/>
      <c r="BP19" s="416"/>
      <c r="BQ19" s="416"/>
      <c r="BR19" s="416"/>
      <c r="BS19" s="416"/>
      <c r="BT19" s="416"/>
      <c r="BU19" s="417"/>
      <c r="BV19" s="415">
        <v>12495830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137</v>
      </c>
      <c r="C20" s="458"/>
      <c r="D20" s="458"/>
      <c r="E20" s="527"/>
      <c r="F20" s="527"/>
      <c r="G20" s="527"/>
      <c r="H20" s="527"/>
      <c r="I20" s="527"/>
      <c r="J20" s="527"/>
      <c r="K20" s="527"/>
      <c r="L20" s="535">
        <v>8994</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138</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139</v>
      </c>
      <c r="C22" s="546"/>
      <c r="D22" s="547"/>
      <c r="E22" s="427" t="s">
        <v>1</v>
      </c>
      <c r="F22" s="432"/>
      <c r="G22" s="432"/>
      <c r="H22" s="432"/>
      <c r="I22" s="432"/>
      <c r="J22" s="432"/>
      <c r="K22" s="422"/>
      <c r="L22" s="427" t="s">
        <v>140</v>
      </c>
      <c r="M22" s="432"/>
      <c r="N22" s="432"/>
      <c r="O22" s="432"/>
      <c r="P22" s="422"/>
      <c r="Q22" s="554" t="s">
        <v>141</v>
      </c>
      <c r="R22" s="555"/>
      <c r="S22" s="555"/>
      <c r="T22" s="555"/>
      <c r="U22" s="555"/>
      <c r="V22" s="556"/>
      <c r="W22" s="560" t="s">
        <v>142</v>
      </c>
      <c r="X22" s="546"/>
      <c r="Y22" s="547"/>
      <c r="Z22" s="427" t="s">
        <v>1</v>
      </c>
      <c r="AA22" s="432"/>
      <c r="AB22" s="432"/>
      <c r="AC22" s="432"/>
      <c r="AD22" s="432"/>
      <c r="AE22" s="432"/>
      <c r="AF22" s="432"/>
      <c r="AG22" s="422"/>
      <c r="AH22" s="573" t="s">
        <v>143</v>
      </c>
      <c r="AI22" s="432"/>
      <c r="AJ22" s="432"/>
      <c r="AK22" s="432"/>
      <c r="AL22" s="422"/>
      <c r="AM22" s="573" t="s">
        <v>144</v>
      </c>
      <c r="AN22" s="574"/>
      <c r="AO22" s="574"/>
      <c r="AP22" s="574"/>
      <c r="AQ22" s="574"/>
      <c r="AR22" s="575"/>
      <c r="AS22" s="554" t="s">
        <v>141</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145</v>
      </c>
      <c r="AZ23" s="376"/>
      <c r="BA23" s="376"/>
      <c r="BB23" s="376"/>
      <c r="BC23" s="376"/>
      <c r="BD23" s="376"/>
      <c r="BE23" s="376"/>
      <c r="BF23" s="376"/>
      <c r="BG23" s="376"/>
      <c r="BH23" s="376"/>
      <c r="BI23" s="376"/>
      <c r="BJ23" s="376"/>
      <c r="BK23" s="376"/>
      <c r="BL23" s="376"/>
      <c r="BM23" s="377"/>
      <c r="BN23" s="415">
        <v>20048702</v>
      </c>
      <c r="BO23" s="416"/>
      <c r="BP23" s="416"/>
      <c r="BQ23" s="416"/>
      <c r="BR23" s="416"/>
      <c r="BS23" s="416"/>
      <c r="BT23" s="416"/>
      <c r="BU23" s="417"/>
      <c r="BV23" s="415">
        <v>18893478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146</v>
      </c>
      <c r="F24" s="445"/>
      <c r="G24" s="445"/>
      <c r="H24" s="445"/>
      <c r="I24" s="445"/>
      <c r="J24" s="445"/>
      <c r="K24" s="446"/>
      <c r="L24" s="466">
        <v>1</v>
      </c>
      <c r="M24" s="467"/>
      <c r="N24" s="467"/>
      <c r="O24" s="467"/>
      <c r="P24" s="506"/>
      <c r="Q24" s="466">
        <v>7200</v>
      </c>
      <c r="R24" s="467"/>
      <c r="S24" s="467"/>
      <c r="T24" s="467"/>
      <c r="U24" s="467"/>
      <c r="V24" s="506"/>
      <c r="W24" s="561"/>
      <c r="X24" s="549"/>
      <c r="Y24" s="550"/>
      <c r="Z24" s="465" t="s">
        <v>147</v>
      </c>
      <c r="AA24" s="445"/>
      <c r="AB24" s="445"/>
      <c r="AC24" s="445"/>
      <c r="AD24" s="445"/>
      <c r="AE24" s="445"/>
      <c r="AF24" s="445"/>
      <c r="AG24" s="446"/>
      <c r="AH24" s="466">
        <v>325</v>
      </c>
      <c r="AI24" s="467"/>
      <c r="AJ24" s="467"/>
      <c r="AK24" s="467"/>
      <c r="AL24" s="506"/>
      <c r="AM24" s="466">
        <v>1033175</v>
      </c>
      <c r="AN24" s="467"/>
      <c r="AO24" s="467"/>
      <c r="AP24" s="467"/>
      <c r="AQ24" s="467"/>
      <c r="AR24" s="506"/>
      <c r="AS24" s="466">
        <v>3179</v>
      </c>
      <c r="AT24" s="467"/>
      <c r="AU24" s="467"/>
      <c r="AV24" s="467"/>
      <c r="AW24" s="467"/>
      <c r="AX24" s="468"/>
      <c r="AY24" s="581" t="s">
        <v>148</v>
      </c>
      <c r="AZ24" s="582"/>
      <c r="BA24" s="582"/>
      <c r="BB24" s="582"/>
      <c r="BC24" s="582"/>
      <c r="BD24" s="582"/>
      <c r="BE24" s="582"/>
      <c r="BF24" s="582"/>
      <c r="BG24" s="582"/>
      <c r="BH24" s="582"/>
      <c r="BI24" s="582"/>
      <c r="BJ24" s="582"/>
      <c r="BK24" s="582"/>
      <c r="BL24" s="582"/>
      <c r="BM24" s="583"/>
      <c r="BN24" s="415">
        <v>15840607</v>
      </c>
      <c r="BO24" s="416"/>
      <c r="BP24" s="416"/>
      <c r="BQ24" s="416"/>
      <c r="BR24" s="416"/>
      <c r="BS24" s="416"/>
      <c r="BT24" s="416"/>
      <c r="BU24" s="417"/>
      <c r="BV24" s="415">
        <v>14576807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149</v>
      </c>
      <c r="F25" s="445"/>
      <c r="G25" s="445"/>
      <c r="H25" s="445"/>
      <c r="I25" s="445"/>
      <c r="J25" s="445"/>
      <c r="K25" s="446"/>
      <c r="L25" s="466">
        <v>1</v>
      </c>
      <c r="M25" s="467"/>
      <c r="N25" s="467"/>
      <c r="O25" s="467"/>
      <c r="P25" s="506"/>
      <c r="Q25" s="466">
        <v>5904</v>
      </c>
      <c r="R25" s="467"/>
      <c r="S25" s="467"/>
      <c r="T25" s="467"/>
      <c r="U25" s="467"/>
      <c r="V25" s="506"/>
      <c r="W25" s="561"/>
      <c r="X25" s="549"/>
      <c r="Y25" s="550"/>
      <c r="Z25" s="465" t="s">
        <v>150</v>
      </c>
      <c r="AA25" s="445"/>
      <c r="AB25" s="445"/>
      <c r="AC25" s="445"/>
      <c r="AD25" s="445"/>
      <c r="AE25" s="445"/>
      <c r="AF25" s="445"/>
      <c r="AG25" s="446"/>
      <c r="AH25" s="466">
        <v>65</v>
      </c>
      <c r="AI25" s="467"/>
      <c r="AJ25" s="467"/>
      <c r="AK25" s="467"/>
      <c r="AL25" s="506"/>
      <c r="AM25" s="466">
        <v>173160</v>
      </c>
      <c r="AN25" s="467"/>
      <c r="AO25" s="467"/>
      <c r="AP25" s="467"/>
      <c r="AQ25" s="467"/>
      <c r="AR25" s="506"/>
      <c r="AS25" s="466">
        <v>2664</v>
      </c>
      <c r="AT25" s="467"/>
      <c r="AU25" s="467"/>
      <c r="AV25" s="467"/>
      <c r="AW25" s="467"/>
      <c r="AX25" s="468"/>
      <c r="AY25" s="375" t="s">
        <v>151</v>
      </c>
      <c r="AZ25" s="376"/>
      <c r="BA25" s="376"/>
      <c r="BB25" s="376"/>
      <c r="BC25" s="376"/>
      <c r="BD25" s="376"/>
      <c r="BE25" s="376"/>
      <c r="BF25" s="376"/>
      <c r="BG25" s="376"/>
      <c r="BH25" s="376"/>
      <c r="BI25" s="376"/>
      <c r="BJ25" s="376"/>
      <c r="BK25" s="376"/>
      <c r="BL25" s="376"/>
      <c r="BM25" s="377"/>
      <c r="BN25" s="378">
        <v>446880</v>
      </c>
      <c r="BO25" s="379"/>
      <c r="BP25" s="379"/>
      <c r="BQ25" s="379"/>
      <c r="BR25" s="379"/>
      <c r="BS25" s="379"/>
      <c r="BT25" s="379"/>
      <c r="BU25" s="380"/>
      <c r="BV25" s="378">
        <v>629247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152</v>
      </c>
      <c r="F26" s="445"/>
      <c r="G26" s="445"/>
      <c r="H26" s="445"/>
      <c r="I26" s="445"/>
      <c r="J26" s="445"/>
      <c r="K26" s="446"/>
      <c r="L26" s="466">
        <v>1</v>
      </c>
      <c r="M26" s="467"/>
      <c r="N26" s="467"/>
      <c r="O26" s="467"/>
      <c r="P26" s="506"/>
      <c r="Q26" s="466">
        <v>5256</v>
      </c>
      <c r="R26" s="467"/>
      <c r="S26" s="467"/>
      <c r="T26" s="467"/>
      <c r="U26" s="467"/>
      <c r="V26" s="506"/>
      <c r="W26" s="561"/>
      <c r="X26" s="549"/>
      <c r="Y26" s="550"/>
      <c r="Z26" s="465" t="s">
        <v>153</v>
      </c>
      <c r="AA26" s="571"/>
      <c r="AB26" s="571"/>
      <c r="AC26" s="571"/>
      <c r="AD26" s="571"/>
      <c r="AE26" s="571"/>
      <c r="AF26" s="571"/>
      <c r="AG26" s="572"/>
      <c r="AH26" s="466" t="s">
        <v>154</v>
      </c>
      <c r="AI26" s="467"/>
      <c r="AJ26" s="467"/>
      <c r="AK26" s="467"/>
      <c r="AL26" s="506"/>
      <c r="AM26" s="466" t="s">
        <v>154</v>
      </c>
      <c r="AN26" s="467"/>
      <c r="AO26" s="467"/>
      <c r="AP26" s="467"/>
      <c r="AQ26" s="467"/>
      <c r="AR26" s="506"/>
      <c r="AS26" s="466" t="s">
        <v>154</v>
      </c>
      <c r="AT26" s="467"/>
      <c r="AU26" s="467"/>
      <c r="AV26" s="467"/>
      <c r="AW26" s="467"/>
      <c r="AX26" s="468"/>
      <c r="AY26" s="418" t="s">
        <v>155</v>
      </c>
      <c r="AZ26" s="419"/>
      <c r="BA26" s="419"/>
      <c r="BB26" s="419"/>
      <c r="BC26" s="419"/>
      <c r="BD26" s="419"/>
      <c r="BE26" s="419"/>
      <c r="BF26" s="419"/>
      <c r="BG26" s="419"/>
      <c r="BH26" s="419"/>
      <c r="BI26" s="419"/>
      <c r="BJ26" s="419"/>
      <c r="BK26" s="419"/>
      <c r="BL26" s="419"/>
      <c r="BM26" s="420"/>
      <c r="BN26" s="415" t="s">
        <v>154</v>
      </c>
      <c r="BO26" s="416"/>
      <c r="BP26" s="416"/>
      <c r="BQ26" s="416"/>
      <c r="BR26" s="416"/>
      <c r="BS26" s="416"/>
      <c r="BT26" s="416"/>
      <c r="BU26" s="417"/>
      <c r="BV26" s="415" t="s">
        <v>154</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156</v>
      </c>
      <c r="F27" s="445"/>
      <c r="G27" s="445"/>
      <c r="H27" s="445"/>
      <c r="I27" s="445"/>
      <c r="J27" s="445"/>
      <c r="K27" s="446"/>
      <c r="L27" s="466">
        <v>1</v>
      </c>
      <c r="M27" s="467"/>
      <c r="N27" s="467"/>
      <c r="O27" s="467"/>
      <c r="P27" s="506"/>
      <c r="Q27" s="466">
        <v>4130</v>
      </c>
      <c r="R27" s="467"/>
      <c r="S27" s="467"/>
      <c r="T27" s="467"/>
      <c r="U27" s="467"/>
      <c r="V27" s="506"/>
      <c r="W27" s="561"/>
      <c r="X27" s="549"/>
      <c r="Y27" s="550"/>
      <c r="Z27" s="465" t="s">
        <v>157</v>
      </c>
      <c r="AA27" s="445"/>
      <c r="AB27" s="445"/>
      <c r="AC27" s="445"/>
      <c r="AD27" s="445"/>
      <c r="AE27" s="445"/>
      <c r="AF27" s="445"/>
      <c r="AG27" s="446"/>
      <c r="AH27" s="466">
        <v>8</v>
      </c>
      <c r="AI27" s="467"/>
      <c r="AJ27" s="467"/>
      <c r="AK27" s="467"/>
      <c r="AL27" s="506"/>
      <c r="AM27" s="466">
        <v>34192</v>
      </c>
      <c r="AN27" s="467"/>
      <c r="AO27" s="467"/>
      <c r="AP27" s="467"/>
      <c r="AQ27" s="467"/>
      <c r="AR27" s="506"/>
      <c r="AS27" s="466">
        <v>4274</v>
      </c>
      <c r="AT27" s="467"/>
      <c r="AU27" s="467"/>
      <c r="AV27" s="467"/>
      <c r="AW27" s="467"/>
      <c r="AX27" s="468"/>
      <c r="AY27" s="507" t="s">
        <v>158</v>
      </c>
      <c r="AZ27" s="508"/>
      <c r="BA27" s="508"/>
      <c r="BB27" s="508"/>
      <c r="BC27" s="508"/>
      <c r="BD27" s="508"/>
      <c r="BE27" s="508"/>
      <c r="BF27" s="508"/>
      <c r="BG27" s="508"/>
      <c r="BH27" s="508"/>
      <c r="BI27" s="508"/>
      <c r="BJ27" s="508"/>
      <c r="BK27" s="508"/>
      <c r="BL27" s="508"/>
      <c r="BM27" s="509"/>
      <c r="BN27" s="584">
        <v>865158</v>
      </c>
      <c r="BO27" s="585"/>
      <c r="BP27" s="585"/>
      <c r="BQ27" s="585"/>
      <c r="BR27" s="585"/>
      <c r="BS27" s="585"/>
      <c r="BT27" s="585"/>
      <c r="BU27" s="586"/>
      <c r="BV27" s="584">
        <v>865156</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159</v>
      </c>
      <c r="F28" s="445"/>
      <c r="G28" s="445"/>
      <c r="H28" s="445"/>
      <c r="I28" s="445"/>
      <c r="J28" s="445"/>
      <c r="K28" s="446"/>
      <c r="L28" s="466">
        <v>1</v>
      </c>
      <c r="M28" s="467"/>
      <c r="N28" s="467"/>
      <c r="O28" s="467"/>
      <c r="P28" s="506"/>
      <c r="Q28" s="466">
        <v>3400</v>
      </c>
      <c r="R28" s="467"/>
      <c r="S28" s="467"/>
      <c r="T28" s="467"/>
      <c r="U28" s="467"/>
      <c r="V28" s="506"/>
      <c r="W28" s="561"/>
      <c r="X28" s="549"/>
      <c r="Y28" s="550"/>
      <c r="Z28" s="465" t="s">
        <v>160</v>
      </c>
      <c r="AA28" s="445"/>
      <c r="AB28" s="445"/>
      <c r="AC28" s="445"/>
      <c r="AD28" s="445"/>
      <c r="AE28" s="445"/>
      <c r="AF28" s="445"/>
      <c r="AG28" s="446"/>
      <c r="AH28" s="466" t="s">
        <v>154</v>
      </c>
      <c r="AI28" s="467"/>
      <c r="AJ28" s="467"/>
      <c r="AK28" s="467"/>
      <c r="AL28" s="506"/>
      <c r="AM28" s="466" t="s">
        <v>154</v>
      </c>
      <c r="AN28" s="467"/>
      <c r="AO28" s="467"/>
      <c r="AP28" s="467"/>
      <c r="AQ28" s="467"/>
      <c r="AR28" s="506"/>
      <c r="AS28" s="466" t="s">
        <v>154</v>
      </c>
      <c r="AT28" s="467"/>
      <c r="AU28" s="467"/>
      <c r="AV28" s="467"/>
      <c r="AW28" s="467"/>
      <c r="AX28" s="468"/>
      <c r="AY28" s="587" t="s">
        <v>161</v>
      </c>
      <c r="AZ28" s="588"/>
      <c r="BA28" s="588"/>
      <c r="BB28" s="589"/>
      <c r="BC28" s="375" t="s">
        <v>162</v>
      </c>
      <c r="BD28" s="376"/>
      <c r="BE28" s="376"/>
      <c r="BF28" s="376"/>
      <c r="BG28" s="376"/>
      <c r="BH28" s="376"/>
      <c r="BI28" s="376"/>
      <c r="BJ28" s="376"/>
      <c r="BK28" s="376"/>
      <c r="BL28" s="376"/>
      <c r="BM28" s="377"/>
      <c r="BN28" s="378">
        <v>1549584</v>
      </c>
      <c r="BO28" s="379"/>
      <c r="BP28" s="379"/>
      <c r="BQ28" s="379"/>
      <c r="BR28" s="379"/>
      <c r="BS28" s="379"/>
      <c r="BT28" s="379"/>
      <c r="BU28" s="380"/>
      <c r="BV28" s="378">
        <v>1772723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163</v>
      </c>
      <c r="F29" s="445"/>
      <c r="G29" s="445"/>
      <c r="H29" s="445"/>
      <c r="I29" s="445"/>
      <c r="J29" s="445"/>
      <c r="K29" s="446"/>
      <c r="L29" s="466">
        <v>16</v>
      </c>
      <c r="M29" s="467"/>
      <c r="N29" s="467"/>
      <c r="O29" s="467"/>
      <c r="P29" s="506"/>
      <c r="Q29" s="466">
        <v>3220</v>
      </c>
      <c r="R29" s="467"/>
      <c r="S29" s="467"/>
      <c r="T29" s="467"/>
      <c r="U29" s="467"/>
      <c r="V29" s="506"/>
      <c r="W29" s="562"/>
      <c r="X29" s="563"/>
      <c r="Y29" s="564"/>
      <c r="Z29" s="465" t="s">
        <v>164</v>
      </c>
      <c r="AA29" s="445"/>
      <c r="AB29" s="445"/>
      <c r="AC29" s="445"/>
      <c r="AD29" s="445"/>
      <c r="AE29" s="445"/>
      <c r="AF29" s="445"/>
      <c r="AG29" s="446"/>
      <c r="AH29" s="466">
        <v>333</v>
      </c>
      <c r="AI29" s="467"/>
      <c r="AJ29" s="467"/>
      <c r="AK29" s="467"/>
      <c r="AL29" s="506"/>
      <c r="AM29" s="466">
        <v>1067367</v>
      </c>
      <c r="AN29" s="467"/>
      <c r="AO29" s="467"/>
      <c r="AP29" s="467"/>
      <c r="AQ29" s="467"/>
      <c r="AR29" s="506"/>
      <c r="AS29" s="466">
        <v>3205</v>
      </c>
      <c r="AT29" s="467"/>
      <c r="AU29" s="467"/>
      <c r="AV29" s="467"/>
      <c r="AW29" s="467"/>
      <c r="AX29" s="468"/>
      <c r="AY29" s="590"/>
      <c r="AZ29" s="591"/>
      <c r="BA29" s="591"/>
      <c r="BB29" s="592"/>
      <c r="BC29" s="449" t="s">
        <v>165</v>
      </c>
      <c r="BD29" s="450"/>
      <c r="BE29" s="450"/>
      <c r="BF29" s="450"/>
      <c r="BG29" s="450"/>
      <c r="BH29" s="450"/>
      <c r="BI29" s="450"/>
      <c r="BJ29" s="450"/>
      <c r="BK29" s="450"/>
      <c r="BL29" s="450"/>
      <c r="BM29" s="451"/>
      <c r="BN29" s="415">
        <v>688654</v>
      </c>
      <c r="BO29" s="416"/>
      <c r="BP29" s="416"/>
      <c r="BQ29" s="416"/>
      <c r="BR29" s="416"/>
      <c r="BS29" s="416"/>
      <c r="BT29" s="416"/>
      <c r="BU29" s="417"/>
      <c r="BV29" s="415">
        <v>635920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166</v>
      </c>
      <c r="X30" s="569"/>
      <c r="Y30" s="569"/>
      <c r="Z30" s="569"/>
      <c r="AA30" s="569"/>
      <c r="AB30" s="569"/>
      <c r="AC30" s="569"/>
      <c r="AD30" s="569"/>
      <c r="AE30" s="569"/>
      <c r="AF30" s="569"/>
      <c r="AG30" s="570"/>
      <c r="AH30" s="531">
        <v>99.9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167</v>
      </c>
      <c r="BD30" s="582"/>
      <c r="BE30" s="582"/>
      <c r="BF30" s="582"/>
      <c r="BG30" s="582"/>
      <c r="BH30" s="582"/>
      <c r="BI30" s="582"/>
      <c r="BJ30" s="582"/>
      <c r="BK30" s="582"/>
      <c r="BL30" s="582"/>
      <c r="BM30" s="583"/>
      <c r="BN30" s="584">
        <v>4592544</v>
      </c>
      <c r="BO30" s="585"/>
      <c r="BP30" s="585"/>
      <c r="BQ30" s="585"/>
      <c r="BR30" s="585"/>
      <c r="BS30" s="585"/>
      <c r="BT30" s="585"/>
      <c r="BU30" s="586"/>
      <c r="BV30" s="584">
        <v>4332525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168</v>
      </c>
      <c r="D32" s="165"/>
      <c r="E32" s="165"/>
      <c r="F32" s="162"/>
      <c r="G32" s="162"/>
      <c r="H32" s="162"/>
      <c r="I32" s="162"/>
      <c r="J32" s="162"/>
      <c r="K32" s="162"/>
      <c r="L32" s="162"/>
      <c r="M32" s="162"/>
      <c r="N32" s="162"/>
      <c r="O32" s="162"/>
      <c r="P32" s="162"/>
      <c r="Q32" s="162"/>
      <c r="R32" s="162"/>
      <c r="S32" s="162"/>
      <c r="T32" s="162"/>
      <c r="U32" s="162" t="s">
        <v>169</v>
      </c>
      <c r="V32" s="162"/>
      <c r="W32" s="162"/>
      <c r="X32" s="162"/>
      <c r="Y32" s="162"/>
      <c r="Z32" s="162"/>
      <c r="AA32" s="162"/>
      <c r="AB32" s="162"/>
      <c r="AC32" s="162"/>
      <c r="AD32" s="162"/>
      <c r="AE32" s="162"/>
      <c r="AF32" s="162"/>
      <c r="AG32" s="162"/>
      <c r="AH32" s="162"/>
      <c r="AI32" s="162"/>
      <c r="AJ32" s="162"/>
      <c r="AK32" s="162"/>
      <c r="AL32" s="162"/>
      <c r="AM32" s="166" t="s">
        <v>170</v>
      </c>
      <c r="AN32" s="162"/>
      <c r="AO32" s="162"/>
      <c r="AP32" s="162"/>
      <c r="AQ32" s="162"/>
      <c r="AR32" s="162"/>
      <c r="AS32" s="166"/>
      <c r="AT32" s="166"/>
      <c r="AU32" s="166"/>
      <c r="AV32" s="166"/>
      <c r="AW32" s="166"/>
      <c r="AX32" s="166"/>
      <c r="AY32" s="166"/>
      <c r="AZ32" s="166"/>
      <c r="BA32" s="166"/>
      <c r="BB32" s="162"/>
      <c r="BC32" s="166"/>
      <c r="BD32" s="162"/>
      <c r="BE32" s="166" t="s">
        <v>171</v>
      </c>
      <c r="BF32" s="162"/>
      <c r="BG32" s="162"/>
      <c r="BH32" s="162"/>
      <c r="BI32" s="162"/>
      <c r="BJ32" s="166"/>
      <c r="BK32" s="166"/>
      <c r="BL32" s="166"/>
      <c r="BM32" s="166"/>
      <c r="BN32" s="166"/>
      <c r="BO32" s="166"/>
      <c r="BP32" s="166"/>
      <c r="BQ32" s="166"/>
      <c r="BR32" s="162"/>
      <c r="BS32" s="162"/>
      <c r="BT32" s="162"/>
      <c r="BU32" s="162"/>
      <c r="BV32" s="162"/>
      <c r="BW32" s="162" t="s">
        <v>172</v>
      </c>
      <c r="BX32" s="162"/>
      <c r="BY32" s="162"/>
      <c r="BZ32" s="162"/>
      <c r="CA32" s="162"/>
      <c r="CB32" s="166"/>
      <c r="CC32" s="166"/>
      <c r="CD32" s="166"/>
      <c r="CE32" s="166"/>
      <c r="CF32" s="166"/>
      <c r="CG32" s="166"/>
      <c r="CH32" s="166"/>
      <c r="CI32" s="166"/>
      <c r="CJ32" s="166"/>
      <c r="CK32" s="166"/>
      <c r="CL32" s="166"/>
      <c r="CM32" s="166"/>
      <c r="CN32" s="166"/>
      <c r="CO32" s="166" t="s">
        <v>173</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174</v>
      </c>
      <c r="D33" s="439"/>
      <c r="E33" s="404" t="s">
        <v>175</v>
      </c>
      <c r="F33" s="404"/>
      <c r="G33" s="404"/>
      <c r="H33" s="404"/>
      <c r="I33" s="404"/>
      <c r="J33" s="404"/>
      <c r="K33" s="404"/>
      <c r="L33" s="404"/>
      <c r="M33" s="404"/>
      <c r="N33" s="404"/>
      <c r="O33" s="404"/>
      <c r="P33" s="404"/>
      <c r="Q33" s="404"/>
      <c r="R33" s="404"/>
      <c r="S33" s="404"/>
      <c r="T33" s="167"/>
      <c r="U33" s="439" t="s">
        <v>174</v>
      </c>
      <c r="V33" s="439"/>
      <c r="W33" s="404" t="s">
        <v>175</v>
      </c>
      <c r="X33" s="404"/>
      <c r="Y33" s="404"/>
      <c r="Z33" s="404"/>
      <c r="AA33" s="404"/>
      <c r="AB33" s="404"/>
      <c r="AC33" s="404"/>
      <c r="AD33" s="404"/>
      <c r="AE33" s="404"/>
      <c r="AF33" s="404"/>
      <c r="AG33" s="404"/>
      <c r="AH33" s="404"/>
      <c r="AI33" s="404"/>
      <c r="AJ33" s="404"/>
      <c r="AK33" s="404"/>
      <c r="AL33" s="167"/>
      <c r="AM33" s="439" t="s">
        <v>174</v>
      </c>
      <c r="AN33" s="439"/>
      <c r="AO33" s="404" t="s">
        <v>175</v>
      </c>
      <c r="AP33" s="404"/>
      <c r="AQ33" s="404"/>
      <c r="AR33" s="404"/>
      <c r="AS33" s="404"/>
      <c r="AT33" s="404"/>
      <c r="AU33" s="404"/>
      <c r="AV33" s="404"/>
      <c r="AW33" s="404"/>
      <c r="AX33" s="404"/>
      <c r="AY33" s="404"/>
      <c r="AZ33" s="404"/>
      <c r="BA33" s="404"/>
      <c r="BB33" s="404"/>
      <c r="BC33" s="404"/>
      <c r="BD33" s="168"/>
      <c r="BE33" s="404" t="s">
        <v>176</v>
      </c>
      <c r="BF33" s="404"/>
      <c r="BG33" s="404" t="s">
        <v>177</v>
      </c>
      <c r="BH33" s="404"/>
      <c r="BI33" s="404"/>
      <c r="BJ33" s="404"/>
      <c r="BK33" s="404"/>
      <c r="BL33" s="404"/>
      <c r="BM33" s="404"/>
      <c r="BN33" s="404"/>
      <c r="BO33" s="404"/>
      <c r="BP33" s="404"/>
      <c r="BQ33" s="404"/>
      <c r="BR33" s="404"/>
      <c r="BS33" s="404"/>
      <c r="BT33" s="404"/>
      <c r="BU33" s="404"/>
      <c r="BV33" s="168"/>
      <c r="BW33" s="439" t="s">
        <v>176</v>
      </c>
      <c r="BX33" s="439"/>
      <c r="BY33" s="404" t="s">
        <v>178</v>
      </c>
      <c r="BZ33" s="404"/>
      <c r="CA33" s="404"/>
      <c r="CB33" s="404"/>
      <c r="CC33" s="404"/>
      <c r="CD33" s="404"/>
      <c r="CE33" s="404"/>
      <c r="CF33" s="404"/>
      <c r="CG33" s="404"/>
      <c r="CH33" s="404"/>
      <c r="CI33" s="404"/>
      <c r="CJ33" s="404"/>
      <c r="CK33" s="404"/>
      <c r="CL33" s="404"/>
      <c r="CM33" s="404"/>
      <c r="CN33" s="167"/>
      <c r="CO33" s="439" t="s">
        <v>174</v>
      </c>
      <c r="CP33" s="439"/>
      <c r="CQ33" s="404" t="s">
        <v>179</v>
      </c>
      <c r="CR33" s="404"/>
      <c r="CS33" s="404"/>
      <c r="CT33" s="404"/>
      <c r="CU33" s="404"/>
      <c r="CV33" s="404"/>
      <c r="CW33" s="404"/>
      <c r="CX33" s="404"/>
      <c r="CY33" s="404"/>
      <c r="CZ33" s="404"/>
      <c r="DA33" s="404"/>
      <c r="DB33" s="404"/>
      <c r="DC33" s="404"/>
      <c r="DD33" s="404"/>
      <c r="DE33" s="404"/>
      <c r="DF33" s="167"/>
      <c r="DG33" s="404" t="s">
        <v>180</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10</v>
      </c>
      <c r="AN34" s="596"/>
      <c r="AO34" s="597" t="str">
        <f>IF('各会計、関係団体の財政状況及び健全化判断比率'!B34="","",'各会計、関係団体の財政状況及び健全化判断比率'!B34)</f>
        <v>水道事業会計</v>
      </c>
      <c r="AP34" s="597"/>
      <c r="AQ34" s="597"/>
      <c r="AR34" s="597"/>
      <c r="AS34" s="597"/>
      <c r="AT34" s="597"/>
      <c r="AU34" s="597"/>
      <c r="AV34" s="597"/>
      <c r="AW34" s="597"/>
      <c r="AX34" s="597"/>
      <c r="AY34" s="597"/>
      <c r="AZ34" s="597"/>
      <c r="BA34" s="597"/>
      <c r="BB34" s="597"/>
      <c r="BC34" s="597"/>
      <c r="BD34" s="165"/>
      <c r="BE34" s="596">
        <f>IF(BG34="","",MAX(C34:D43,U34:V43,AM34:AN43)+1)</f>
        <v>13</v>
      </c>
      <c r="BF34" s="596"/>
      <c r="BG34" s="597" t="str">
        <f>IF('各会計、関係団体の財政状況及び健全化判断比率'!B37="","",'各会計、関係団体の財政状況及び健全化判断比率'!B37)</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18</v>
      </c>
      <c r="BX34" s="596"/>
      <c r="BY34" s="597" t="str">
        <f>IF('各会計、関係団体の財政状況及び健全化判断比率'!B68="","",'各会計、関係団体の財政状況及び健全化判断比率'!B68)</f>
        <v>北松北部環境組合</v>
      </c>
      <c r="BZ34" s="597"/>
      <c r="CA34" s="597"/>
      <c r="CB34" s="597"/>
      <c r="CC34" s="597"/>
      <c r="CD34" s="597"/>
      <c r="CE34" s="597"/>
      <c r="CF34" s="597"/>
      <c r="CG34" s="597"/>
      <c r="CH34" s="597"/>
      <c r="CI34" s="597"/>
      <c r="CJ34" s="597"/>
      <c r="CK34" s="597"/>
      <c r="CL34" s="597"/>
      <c r="CM34" s="597"/>
      <c r="CN34" s="165"/>
      <c r="CO34" s="596">
        <f>IF(CQ34="","",MAX(C34:D43,U34:V43,AM34:AN43,BE34:BF43,BW34:BX43)+1)</f>
        <v>26</v>
      </c>
      <c r="CP34" s="596"/>
      <c r="CQ34" s="597" t="str">
        <f>IF('各会計、関係団体の財政状況及び健全化判断比率'!BS7="","",'各会計、関係団体の財政状況及び健全化判断比率'!BS7)</f>
        <v>長崎県林業公社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青島診療所事業特別会計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f t="shared" ref="AM35:AM43" si="0">IF(AO35="","",AM34+1)</f>
        <v>11</v>
      </c>
      <c r="AN35" s="596"/>
      <c r="AO35" s="597" t="str">
        <f>IF('各会計、関係団体の財政状況及び健全化判断比率'!B35="","",'各会計、関係団体の財政状況及び健全化判断比率'!B35)</f>
        <v>工業用水道事業会計</v>
      </c>
      <c r="AP35" s="597"/>
      <c r="AQ35" s="597"/>
      <c r="AR35" s="597"/>
      <c r="AS35" s="597"/>
      <c r="AT35" s="597"/>
      <c r="AU35" s="597"/>
      <c r="AV35" s="597"/>
      <c r="AW35" s="597"/>
      <c r="AX35" s="597"/>
      <c r="AY35" s="597"/>
      <c r="AZ35" s="597"/>
      <c r="BA35" s="597"/>
      <c r="BB35" s="597"/>
      <c r="BC35" s="597"/>
      <c r="BD35" s="165"/>
      <c r="BE35" s="596">
        <f t="shared" ref="BE35:BE43" si="1">IF(BG35="","",BE34+1)</f>
        <v>14</v>
      </c>
      <c r="BF35" s="596"/>
      <c r="BG35" s="597" t="str">
        <f>IF('各会計、関係団体の財政状況及び健全化判断比率'!B38="","",'各会計、関係団体の財政状況及び健全化判断比率'!B38)</f>
        <v>松浦魚市場特別会計</v>
      </c>
      <c r="BH35" s="597"/>
      <c r="BI35" s="597"/>
      <c r="BJ35" s="597"/>
      <c r="BK35" s="597"/>
      <c r="BL35" s="597"/>
      <c r="BM35" s="597"/>
      <c r="BN35" s="597"/>
      <c r="BO35" s="597"/>
      <c r="BP35" s="597"/>
      <c r="BQ35" s="597"/>
      <c r="BR35" s="597"/>
      <c r="BS35" s="597"/>
      <c r="BT35" s="597"/>
      <c r="BU35" s="597"/>
      <c r="BV35" s="165"/>
      <c r="BW35" s="596">
        <f t="shared" ref="BW35:BW43" si="2">IF(BY35="","",BW34+1)</f>
        <v>19</v>
      </c>
      <c r="BX35" s="596"/>
      <c r="BY35" s="597" t="str">
        <f>IF('各会計、関係団体の財政状況及び健全化判断比率'!B69="","",'各会計、関係団体の財政状況及び健全化判断比率'!B69)</f>
        <v>長崎県市町村総合事務組合（一般会計）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鉱害復旧灌漑用水施設維持管理事業特別会計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介護保険特別会計（保険事業勘定）</v>
      </c>
      <c r="X36" s="597"/>
      <c r="Y36" s="597"/>
      <c r="Z36" s="597"/>
      <c r="AA36" s="597"/>
      <c r="AB36" s="597"/>
      <c r="AC36" s="597"/>
      <c r="AD36" s="597"/>
      <c r="AE36" s="597"/>
      <c r="AF36" s="597"/>
      <c r="AG36" s="597"/>
      <c r="AH36" s="597"/>
      <c r="AI36" s="597"/>
      <c r="AJ36" s="597"/>
      <c r="AK36" s="597"/>
      <c r="AL36" s="165"/>
      <c r="AM36" s="596">
        <f t="shared" si="0"/>
        <v>12</v>
      </c>
      <c r="AN36" s="596"/>
      <c r="AO36" s="597" t="str">
        <f>IF('各会計、関係団体の財政状況及び健全化判断比率'!B36="","",'各会計、関係団体の財政状況及び健全化判断比率'!B36)</f>
        <v>下水道事業会計</v>
      </c>
      <c r="AP36" s="597"/>
      <c r="AQ36" s="597"/>
      <c r="AR36" s="597"/>
      <c r="AS36" s="597"/>
      <c r="AT36" s="597"/>
      <c r="AU36" s="597"/>
      <c r="AV36" s="597"/>
      <c r="AW36" s="597"/>
      <c r="AX36" s="597"/>
      <c r="AY36" s="597"/>
      <c r="AZ36" s="597"/>
      <c r="BA36" s="597"/>
      <c r="BB36" s="597"/>
      <c r="BC36" s="597"/>
      <c r="BD36" s="165"/>
      <c r="BE36" s="596">
        <f t="shared" si="1"/>
        <v>15</v>
      </c>
      <c r="BF36" s="596"/>
      <c r="BG36" s="597" t="str">
        <f>IF('各会計、関係団体の財政状況及び健全化判断比率'!B39="","",'各会計、関係団体の財政状況及び健全化判断比率'!B39)</f>
        <v>下水道事業特別会計</v>
      </c>
      <c r="BH36" s="597"/>
      <c r="BI36" s="597"/>
      <c r="BJ36" s="597"/>
      <c r="BK36" s="597"/>
      <c r="BL36" s="597"/>
      <c r="BM36" s="597"/>
      <c r="BN36" s="597"/>
      <c r="BO36" s="597"/>
      <c r="BP36" s="597"/>
      <c r="BQ36" s="597"/>
      <c r="BR36" s="597"/>
      <c r="BS36" s="597"/>
      <c r="BT36" s="597"/>
      <c r="BU36" s="597"/>
      <c r="BV36" s="165"/>
      <c r="BW36" s="596">
        <f t="shared" si="2"/>
        <v>20</v>
      </c>
      <c r="BX36" s="596"/>
      <c r="BY36" s="597" t="str">
        <f>IF('各会計、関係団体の財政状況及び健全化判断比率'!B70="","",'各会計、関係団体の財政状況及び健全化判断比率'!B70)</f>
        <v>長崎県市町村総合事務組合（市町村会館管理事業特別会計）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7</v>
      </c>
      <c r="V37" s="596"/>
      <c r="W37" s="597" t="str">
        <f>IF('各会計、関係団体の財政状況及び健全化判断比率'!B31="","",'各会計、関係団体の財政状況及び健全化判断比率'!B31)</f>
        <v>介護保険特別会計（サービス事業勘定）</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16</v>
      </c>
      <c r="BF37" s="596"/>
      <c r="BG37" s="597" t="str">
        <f>IF('各会計、関係団体の財政状況及び健全化判断比率'!B40="","",'各会計、関係団体の財政状況及び健全化判断比率'!B40)</f>
        <v>臨海土地造成事業特別会計</v>
      </c>
      <c r="BH37" s="597"/>
      <c r="BI37" s="597"/>
      <c r="BJ37" s="597"/>
      <c r="BK37" s="597"/>
      <c r="BL37" s="597"/>
      <c r="BM37" s="597"/>
      <c r="BN37" s="597"/>
      <c r="BO37" s="597"/>
      <c r="BP37" s="597"/>
      <c r="BQ37" s="597"/>
      <c r="BR37" s="597"/>
      <c r="BS37" s="597"/>
      <c r="BT37" s="597"/>
      <c r="BU37" s="597"/>
      <c r="BV37" s="165"/>
      <c r="BW37" s="596">
        <f t="shared" si="2"/>
        <v>21</v>
      </c>
      <c r="BX37" s="596"/>
      <c r="BY37" s="597" t="str">
        <f>IF('各会計、関係団体の財政状況及び健全化判断比率'!B71="","",'各会計、関係団体の財政状況及び健全化判断比率'!B71)</f>
        <v>長崎県市町村総合事務組合（市町村会館馬町別館管理事業特別会計）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8</v>
      </c>
      <c r="V38" s="596"/>
      <c r="W38" s="597" t="str">
        <f>IF('各会計、関係団体の財政状況及び健全化判断比率'!B32="","",'各会計、関係団体の財政状況及び健全化判断比率'!B32)</f>
        <v>福島診療所事業特別会計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17</v>
      </c>
      <c r="BF38" s="596"/>
      <c r="BG38" s="597" t="str">
        <f>IF('各会計、関係団体の財政状況及び健全化判断比率'!B41="","",'各会計、関係団体の財政状況及び健全化判断比率'!B41)</f>
        <v>工業団地造成事業特別会計</v>
      </c>
      <c r="BH38" s="597"/>
      <c r="BI38" s="597"/>
      <c r="BJ38" s="597"/>
      <c r="BK38" s="597"/>
      <c r="BL38" s="597"/>
      <c r="BM38" s="597"/>
      <c r="BN38" s="597"/>
      <c r="BO38" s="597"/>
      <c r="BP38" s="597"/>
      <c r="BQ38" s="597"/>
      <c r="BR38" s="597"/>
      <c r="BS38" s="597"/>
      <c r="BT38" s="597"/>
      <c r="BU38" s="597"/>
      <c r="BV38" s="165"/>
      <c r="BW38" s="596">
        <f t="shared" si="2"/>
        <v>22</v>
      </c>
      <c r="BX38" s="596"/>
      <c r="BY38" s="597" t="str">
        <f>IF('各会計、関係団体の財政状況及び健全化判断比率'!B72="","",'各会計、関係団体の財政状況及び健全化判断比率'!B72)</f>
        <v>長崎県市町村総合事務組合（公平委員会特別会計）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f t="shared" si="4"/>
        <v>9</v>
      </c>
      <c r="V39" s="596"/>
      <c r="W39" s="597" t="str">
        <f>IF('各会計、関係団体の財政状況及び健全化判断比率'!B33="","",'各会計、関係団体の財政状況及び健全化判断比率'!B33)</f>
        <v>鷹島診療所事業特別会計</v>
      </c>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23</v>
      </c>
      <c r="BX39" s="596"/>
      <c r="BY39" s="597" t="str">
        <f>IF('各会計、関係団体の財政状況及び健全化判断比率'!B73="","",'各会計、関係団体の財政状況及び健全化判断比率'!B73)</f>
        <v>長崎県市町村総合事務組合（交通災害共済事業特別会計）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24</v>
      </c>
      <c r="BX40" s="596"/>
      <c r="BY40" s="597" t="str">
        <f>IF('各会計、関係団体の財政状況及び健全化判断比率'!B74="","",'各会計、関係団体の財政状況及び健全化判断比率'!B74)</f>
        <v>長崎県後期高齢者医療広域連合（普通会計）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25</v>
      </c>
      <c r="BX41" s="596"/>
      <c r="BY41" s="597" t="str">
        <f>IF('各会計、関係団体の財政状況及び健全化判断比率'!B75="","",'各会計、関係団体の財政状況及び健全化判断比率'!B75)</f>
        <v>長崎県後期高齢者医療広域連合（事業会計）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181</v>
      </c>
      <c r="C46" s="137"/>
      <c r="D46" s="137"/>
      <c r="E46" s="137" t="s">
        <v>182</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183</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184</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185</v>
      </c>
    </row>
    <row r="50" spans="5:5">
      <c r="E50" s="139" t="s">
        <v>186</v>
      </c>
    </row>
    <row r="51" spans="5:5">
      <c r="E51" s="139" t="s">
        <v>187</v>
      </c>
    </row>
    <row r="52" spans="5:5">
      <c r="E52" s="139" t="s">
        <v>188</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22"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1" t="s">
        <v>529</v>
      </c>
      <c r="D34" s="1181"/>
      <c r="E34" s="1182"/>
      <c r="F34" s="32">
        <v>4.67</v>
      </c>
      <c r="G34" s="33">
        <v>4.47</v>
      </c>
      <c r="H34" s="33">
        <v>4.63</v>
      </c>
      <c r="I34" s="33">
        <v>2.2799999999999998</v>
      </c>
      <c r="J34" s="34">
        <v>5.37</v>
      </c>
      <c r="K34" s="22"/>
      <c r="L34" s="22"/>
      <c r="M34" s="22"/>
      <c r="N34" s="22"/>
      <c r="O34" s="22"/>
      <c r="P34" s="22"/>
    </row>
    <row r="35" spans="1:16" ht="39" customHeight="1">
      <c r="A35" s="22"/>
      <c r="B35" s="35"/>
      <c r="C35" s="1175" t="s">
        <v>530</v>
      </c>
      <c r="D35" s="1176"/>
      <c r="E35" s="1177"/>
      <c r="F35" s="36">
        <v>3.19</v>
      </c>
      <c r="G35" s="37">
        <v>3.51</v>
      </c>
      <c r="H35" s="37">
        <v>3.59</v>
      </c>
      <c r="I35" s="37">
        <v>3.91</v>
      </c>
      <c r="J35" s="38">
        <v>4.32</v>
      </c>
      <c r="K35" s="22"/>
      <c r="L35" s="22"/>
      <c r="M35" s="22"/>
      <c r="N35" s="22"/>
      <c r="O35" s="22"/>
      <c r="P35" s="22"/>
    </row>
    <row r="36" spans="1:16" ht="39" customHeight="1">
      <c r="A36" s="22"/>
      <c r="B36" s="35"/>
      <c r="C36" s="1175" t="s">
        <v>531</v>
      </c>
      <c r="D36" s="1176"/>
      <c r="E36" s="1177"/>
      <c r="F36" s="36">
        <v>3.87</v>
      </c>
      <c r="G36" s="37">
        <v>3.77</v>
      </c>
      <c r="H36" s="37">
        <v>4.1100000000000003</v>
      </c>
      <c r="I36" s="37">
        <v>3.41</v>
      </c>
      <c r="J36" s="38">
        <v>3.81</v>
      </c>
      <c r="K36" s="22"/>
      <c r="L36" s="22"/>
      <c r="M36" s="22"/>
      <c r="N36" s="22"/>
      <c r="O36" s="22"/>
      <c r="P36" s="22"/>
    </row>
    <row r="37" spans="1:16" ht="39" customHeight="1">
      <c r="A37" s="22"/>
      <c r="B37" s="35"/>
      <c r="C37" s="1175" t="s">
        <v>532</v>
      </c>
      <c r="D37" s="1176"/>
      <c r="E37" s="1177"/>
      <c r="F37" s="36">
        <v>3.68</v>
      </c>
      <c r="G37" s="37">
        <v>2.19</v>
      </c>
      <c r="H37" s="37">
        <v>1.79</v>
      </c>
      <c r="I37" s="37">
        <v>2.79</v>
      </c>
      <c r="J37" s="38">
        <v>1.18</v>
      </c>
      <c r="K37" s="22"/>
      <c r="L37" s="22"/>
      <c r="M37" s="22"/>
      <c r="N37" s="22"/>
      <c r="O37" s="22"/>
      <c r="P37" s="22"/>
    </row>
    <row r="38" spans="1:16" ht="39" customHeight="1">
      <c r="A38" s="22"/>
      <c r="B38" s="35"/>
      <c r="C38" s="1175" t="s">
        <v>533</v>
      </c>
      <c r="D38" s="1176"/>
      <c r="E38" s="1177"/>
      <c r="F38" s="36">
        <v>0.12</v>
      </c>
      <c r="G38" s="37">
        <v>1.21</v>
      </c>
      <c r="H38" s="37">
        <v>0.9</v>
      </c>
      <c r="I38" s="37">
        <v>1.05</v>
      </c>
      <c r="J38" s="38">
        <v>0.44</v>
      </c>
      <c r="K38" s="22"/>
      <c r="L38" s="22"/>
      <c r="M38" s="22"/>
      <c r="N38" s="22"/>
      <c r="O38" s="22"/>
      <c r="P38" s="22"/>
    </row>
    <row r="39" spans="1:16" ht="39" customHeight="1">
      <c r="A39" s="22"/>
      <c r="B39" s="35"/>
      <c r="C39" s="1175" t="s">
        <v>534</v>
      </c>
      <c r="D39" s="1176"/>
      <c r="E39" s="1177"/>
      <c r="F39" s="36">
        <v>0.23</v>
      </c>
      <c r="G39" s="37">
        <v>0.26</v>
      </c>
      <c r="H39" s="37">
        <v>0.32</v>
      </c>
      <c r="I39" s="37">
        <v>0.33</v>
      </c>
      <c r="J39" s="38">
        <v>0.4</v>
      </c>
      <c r="K39" s="22"/>
      <c r="L39" s="22"/>
      <c r="M39" s="22"/>
      <c r="N39" s="22"/>
      <c r="O39" s="22"/>
      <c r="P39" s="22"/>
    </row>
    <row r="40" spans="1:16" ht="39" customHeight="1">
      <c r="A40" s="22"/>
      <c r="B40" s="35"/>
      <c r="C40" s="1175" t="s">
        <v>535</v>
      </c>
      <c r="D40" s="1176"/>
      <c r="E40" s="1177"/>
      <c r="F40" s="36">
        <v>0.04</v>
      </c>
      <c r="G40" s="37">
        <v>0.05</v>
      </c>
      <c r="H40" s="37">
        <v>0.04</v>
      </c>
      <c r="I40" s="37">
        <v>0.32</v>
      </c>
      <c r="J40" s="38">
        <v>7.0000000000000007E-2</v>
      </c>
      <c r="K40" s="22"/>
      <c r="L40" s="22"/>
      <c r="M40" s="22"/>
      <c r="N40" s="22"/>
      <c r="O40" s="22"/>
      <c r="P40" s="22"/>
    </row>
    <row r="41" spans="1:16" ht="39" customHeight="1">
      <c r="A41" s="22"/>
      <c r="B41" s="35"/>
      <c r="C41" s="1175" t="s">
        <v>536</v>
      </c>
      <c r="D41" s="1176"/>
      <c r="E41" s="1177"/>
      <c r="F41" s="36">
        <v>0.05</v>
      </c>
      <c r="G41" s="37">
        <v>0.06</v>
      </c>
      <c r="H41" s="37">
        <v>0.06</v>
      </c>
      <c r="I41" s="37">
        <v>0.05</v>
      </c>
      <c r="J41" s="38">
        <v>0.04</v>
      </c>
      <c r="K41" s="22"/>
      <c r="L41" s="22"/>
      <c r="M41" s="22"/>
      <c r="N41" s="22"/>
      <c r="O41" s="22"/>
      <c r="P41" s="22"/>
    </row>
    <row r="42" spans="1:16" ht="39" customHeight="1">
      <c r="A42" s="22"/>
      <c r="B42" s="39"/>
      <c r="C42" s="1175" t="s">
        <v>537</v>
      </c>
      <c r="D42" s="1176"/>
      <c r="E42" s="1177"/>
      <c r="F42" s="36" t="s">
        <v>482</v>
      </c>
      <c r="G42" s="37" t="s">
        <v>482</v>
      </c>
      <c r="H42" s="37" t="s">
        <v>482</v>
      </c>
      <c r="I42" s="37" t="s">
        <v>482</v>
      </c>
      <c r="J42" s="38" t="s">
        <v>482</v>
      </c>
      <c r="K42" s="22"/>
      <c r="L42" s="22"/>
      <c r="M42" s="22"/>
      <c r="N42" s="22"/>
      <c r="O42" s="22"/>
      <c r="P42" s="22"/>
    </row>
    <row r="43" spans="1:16" ht="39" customHeight="1" thickBot="1">
      <c r="A43" s="22"/>
      <c r="B43" s="40"/>
      <c r="C43" s="1178" t="s">
        <v>538</v>
      </c>
      <c r="D43" s="1179"/>
      <c r="E43" s="1180"/>
      <c r="F43" s="41">
        <v>2.33</v>
      </c>
      <c r="G43" s="42">
        <v>1.66</v>
      </c>
      <c r="H43" s="42">
        <v>1.67</v>
      </c>
      <c r="I43" s="42">
        <v>1.75</v>
      </c>
      <c r="J43" s="43">
        <v>0.14000000000000001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31"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91" t="s">
        <v>10</v>
      </c>
      <c r="C45" s="1192"/>
      <c r="D45" s="58"/>
      <c r="E45" s="1197" t="s">
        <v>11</v>
      </c>
      <c r="F45" s="1197"/>
      <c r="G45" s="1197"/>
      <c r="H45" s="1197"/>
      <c r="I45" s="1197"/>
      <c r="J45" s="1198"/>
      <c r="K45" s="59">
        <v>2084</v>
      </c>
      <c r="L45" s="60">
        <v>2195</v>
      </c>
      <c r="M45" s="60">
        <v>2169</v>
      </c>
      <c r="N45" s="60">
        <v>2158</v>
      </c>
      <c r="O45" s="61">
        <v>2169</v>
      </c>
      <c r="P45" s="48"/>
      <c r="Q45" s="48"/>
      <c r="R45" s="48"/>
      <c r="S45" s="48"/>
      <c r="T45" s="48"/>
      <c r="U45" s="48"/>
    </row>
    <row r="46" spans="1:21" ht="30.75" customHeight="1">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c r="A47" s="48"/>
      <c r="B47" s="1193"/>
      <c r="C47" s="1194"/>
      <c r="D47" s="62"/>
      <c r="E47" s="1185" t="s">
        <v>13</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c r="A48" s="48"/>
      <c r="B48" s="1193"/>
      <c r="C48" s="1194"/>
      <c r="D48" s="62"/>
      <c r="E48" s="1185" t="s">
        <v>14</v>
      </c>
      <c r="F48" s="1185"/>
      <c r="G48" s="1185"/>
      <c r="H48" s="1185"/>
      <c r="I48" s="1185"/>
      <c r="J48" s="1186"/>
      <c r="K48" s="63">
        <v>418</v>
      </c>
      <c r="L48" s="64">
        <v>390</v>
      </c>
      <c r="M48" s="64">
        <v>419</v>
      </c>
      <c r="N48" s="64">
        <v>494</v>
      </c>
      <c r="O48" s="65">
        <v>495</v>
      </c>
      <c r="P48" s="48"/>
      <c r="Q48" s="48"/>
      <c r="R48" s="48"/>
      <c r="S48" s="48"/>
      <c r="T48" s="48"/>
      <c r="U48" s="48"/>
    </row>
    <row r="49" spans="1:21" ht="30.75" customHeight="1">
      <c r="A49" s="48"/>
      <c r="B49" s="1193"/>
      <c r="C49" s="1194"/>
      <c r="D49" s="62"/>
      <c r="E49" s="1185" t="s">
        <v>15</v>
      </c>
      <c r="F49" s="1185"/>
      <c r="G49" s="1185"/>
      <c r="H49" s="1185"/>
      <c r="I49" s="1185"/>
      <c r="J49" s="1186"/>
      <c r="K49" s="63">
        <v>265</v>
      </c>
      <c r="L49" s="64">
        <v>265</v>
      </c>
      <c r="M49" s="64">
        <v>265</v>
      </c>
      <c r="N49" s="64">
        <v>265</v>
      </c>
      <c r="O49" s="65">
        <v>265</v>
      </c>
      <c r="P49" s="48"/>
      <c r="Q49" s="48"/>
      <c r="R49" s="48"/>
      <c r="S49" s="48"/>
      <c r="T49" s="48"/>
      <c r="U49" s="48"/>
    </row>
    <row r="50" spans="1:21" ht="30.75" customHeight="1">
      <c r="A50" s="48"/>
      <c r="B50" s="1193"/>
      <c r="C50" s="1194"/>
      <c r="D50" s="62"/>
      <c r="E50" s="1185" t="s">
        <v>16</v>
      </c>
      <c r="F50" s="1185"/>
      <c r="G50" s="1185"/>
      <c r="H50" s="1185"/>
      <c r="I50" s="1185"/>
      <c r="J50" s="1186"/>
      <c r="K50" s="63">
        <v>170</v>
      </c>
      <c r="L50" s="64">
        <v>137</v>
      </c>
      <c r="M50" s="64">
        <v>131</v>
      </c>
      <c r="N50" s="64">
        <v>119</v>
      </c>
      <c r="O50" s="65">
        <v>103</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2076</v>
      </c>
      <c r="L52" s="64">
        <v>2100</v>
      </c>
      <c r="M52" s="64">
        <v>2069</v>
      </c>
      <c r="N52" s="64">
        <v>2077</v>
      </c>
      <c r="O52" s="65">
        <v>2050</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861</v>
      </c>
      <c r="L53" s="69">
        <v>887</v>
      </c>
      <c r="M53" s="69">
        <v>915</v>
      </c>
      <c r="N53" s="69">
        <v>959</v>
      </c>
      <c r="O53" s="70">
        <v>982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J31" zoomScaleSheetLayoutView="100" workbookViewId="0"/>
  </sheetViews>
  <sheetFormatPr defaultColWidth="0" defaultRowHeight="13.5" customHeight="1" zeroHeight="1"/>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522</v>
      </c>
      <c r="J40" s="79" t="s">
        <v>523</v>
      </c>
      <c r="K40" s="79" t="s">
        <v>524</v>
      </c>
      <c r="L40" s="79" t="s">
        <v>525</v>
      </c>
      <c r="M40" s="80" t="s">
        <v>526</v>
      </c>
    </row>
    <row r="41" spans="2:13" ht="27.75" customHeight="1">
      <c r="B41" s="1199" t="s">
        <v>23</v>
      </c>
      <c r="C41" s="1200"/>
      <c r="D41" s="81"/>
      <c r="E41" s="1205" t="s">
        <v>24</v>
      </c>
      <c r="F41" s="1205"/>
      <c r="G41" s="1205"/>
      <c r="H41" s="1206"/>
      <c r="I41" s="82">
        <v>18989</v>
      </c>
      <c r="J41" s="83">
        <v>18182</v>
      </c>
      <c r="K41" s="83">
        <v>18346</v>
      </c>
      <c r="L41" s="83">
        <v>18893</v>
      </c>
      <c r="M41" s="84">
        <v>20049</v>
      </c>
    </row>
    <row r="42" spans="2:13" ht="27.75" customHeight="1">
      <c r="B42" s="1201"/>
      <c r="C42" s="1202"/>
      <c r="D42" s="85"/>
      <c r="E42" s="1207" t="s">
        <v>25</v>
      </c>
      <c r="F42" s="1207"/>
      <c r="G42" s="1207"/>
      <c r="H42" s="1208"/>
      <c r="I42" s="86">
        <v>783</v>
      </c>
      <c r="J42" s="87">
        <v>729</v>
      </c>
      <c r="K42" s="87">
        <v>561</v>
      </c>
      <c r="L42" s="87">
        <v>458</v>
      </c>
      <c r="M42" s="88">
        <v>384</v>
      </c>
    </row>
    <row r="43" spans="2:13" ht="27.75" customHeight="1">
      <c r="B43" s="1201"/>
      <c r="C43" s="1202"/>
      <c r="D43" s="85"/>
      <c r="E43" s="1207" t="s">
        <v>26</v>
      </c>
      <c r="F43" s="1207"/>
      <c r="G43" s="1207"/>
      <c r="H43" s="1208"/>
      <c r="I43" s="86">
        <v>6009</v>
      </c>
      <c r="J43" s="87">
        <v>5884</v>
      </c>
      <c r="K43" s="87">
        <v>5386</v>
      </c>
      <c r="L43" s="87">
        <v>5130</v>
      </c>
      <c r="M43" s="88">
        <v>4959</v>
      </c>
    </row>
    <row r="44" spans="2:13" ht="27.75" customHeight="1">
      <c r="B44" s="1201"/>
      <c r="C44" s="1202"/>
      <c r="D44" s="85"/>
      <c r="E44" s="1207" t="s">
        <v>27</v>
      </c>
      <c r="F44" s="1207"/>
      <c r="G44" s="1207"/>
      <c r="H44" s="1208"/>
      <c r="I44" s="86">
        <v>1742</v>
      </c>
      <c r="J44" s="87">
        <v>1498</v>
      </c>
      <c r="K44" s="87">
        <v>1251</v>
      </c>
      <c r="L44" s="87">
        <v>1001</v>
      </c>
      <c r="M44" s="88">
        <v>747</v>
      </c>
    </row>
    <row r="45" spans="2:13" ht="27.75" customHeight="1">
      <c r="B45" s="1201"/>
      <c r="C45" s="1202"/>
      <c r="D45" s="85"/>
      <c r="E45" s="1207" t="s">
        <v>28</v>
      </c>
      <c r="F45" s="1207"/>
      <c r="G45" s="1207"/>
      <c r="H45" s="1208"/>
      <c r="I45" s="86">
        <v>3980</v>
      </c>
      <c r="J45" s="87">
        <v>3948</v>
      </c>
      <c r="K45" s="87">
        <v>3638</v>
      </c>
      <c r="L45" s="87">
        <v>3537</v>
      </c>
      <c r="M45" s="88">
        <v>3367</v>
      </c>
    </row>
    <row r="46" spans="2:13" ht="27.75" customHeight="1">
      <c r="B46" s="1201"/>
      <c r="C46" s="1202"/>
      <c r="D46" s="85"/>
      <c r="E46" s="1207" t="s">
        <v>29</v>
      </c>
      <c r="F46" s="1207"/>
      <c r="G46" s="1207"/>
      <c r="H46" s="1208"/>
      <c r="I46" s="86">
        <v>8</v>
      </c>
      <c r="J46" s="87">
        <v>8</v>
      </c>
      <c r="K46" s="87">
        <v>7</v>
      </c>
      <c r="L46" s="87">
        <v>7</v>
      </c>
      <c r="M46" s="88">
        <v>6</v>
      </c>
    </row>
    <row r="47" spans="2:13" ht="27.75" customHeight="1">
      <c r="B47" s="1201"/>
      <c r="C47" s="1202"/>
      <c r="D47" s="85"/>
      <c r="E47" s="1207" t="s">
        <v>30</v>
      </c>
      <c r="F47" s="1207"/>
      <c r="G47" s="1207"/>
      <c r="H47" s="1208"/>
      <c r="I47" s="86" t="s">
        <v>482</v>
      </c>
      <c r="J47" s="87" t="s">
        <v>482</v>
      </c>
      <c r="K47" s="87" t="s">
        <v>482</v>
      </c>
      <c r="L47" s="87" t="s">
        <v>482</v>
      </c>
      <c r="M47" s="88" t="s">
        <v>482</v>
      </c>
    </row>
    <row r="48" spans="2:13" ht="27.75" customHeight="1">
      <c r="B48" s="1203"/>
      <c r="C48" s="1204"/>
      <c r="D48" s="85"/>
      <c r="E48" s="1207" t="s">
        <v>31</v>
      </c>
      <c r="F48" s="1207"/>
      <c r="G48" s="1207"/>
      <c r="H48" s="1208"/>
      <c r="I48" s="86" t="s">
        <v>482</v>
      </c>
      <c r="J48" s="87" t="s">
        <v>482</v>
      </c>
      <c r="K48" s="87" t="s">
        <v>482</v>
      </c>
      <c r="L48" s="87" t="s">
        <v>482</v>
      </c>
      <c r="M48" s="88" t="s">
        <v>482</v>
      </c>
    </row>
    <row r="49" spans="2:13" ht="27.75" customHeight="1">
      <c r="B49" s="1209" t="s">
        <v>32</v>
      </c>
      <c r="C49" s="1210"/>
      <c r="D49" s="89"/>
      <c r="E49" s="1207" t="s">
        <v>33</v>
      </c>
      <c r="F49" s="1207"/>
      <c r="G49" s="1207"/>
      <c r="H49" s="1208"/>
      <c r="I49" s="86">
        <v>4128</v>
      </c>
      <c r="J49" s="87">
        <v>4409</v>
      </c>
      <c r="K49" s="87">
        <v>4343</v>
      </c>
      <c r="L49" s="87">
        <v>4105</v>
      </c>
      <c r="M49" s="88">
        <v>4333</v>
      </c>
    </row>
    <row r="50" spans="2:13" ht="27.75" customHeight="1">
      <c r="B50" s="1201"/>
      <c r="C50" s="1202"/>
      <c r="D50" s="85"/>
      <c r="E50" s="1207" t="s">
        <v>34</v>
      </c>
      <c r="F50" s="1207"/>
      <c r="G50" s="1207"/>
      <c r="H50" s="1208"/>
      <c r="I50" s="86">
        <v>1032</v>
      </c>
      <c r="J50" s="87">
        <v>881</v>
      </c>
      <c r="K50" s="87">
        <v>1053</v>
      </c>
      <c r="L50" s="87">
        <v>1059</v>
      </c>
      <c r="M50" s="88">
        <v>1201</v>
      </c>
    </row>
    <row r="51" spans="2:13" ht="27.75" customHeight="1">
      <c r="B51" s="1203"/>
      <c r="C51" s="1204"/>
      <c r="D51" s="85"/>
      <c r="E51" s="1207" t="s">
        <v>35</v>
      </c>
      <c r="F51" s="1207"/>
      <c r="G51" s="1207"/>
      <c r="H51" s="1208"/>
      <c r="I51" s="86">
        <v>17737</v>
      </c>
      <c r="J51" s="87">
        <v>17237</v>
      </c>
      <c r="K51" s="87">
        <v>16726</v>
      </c>
      <c r="L51" s="87">
        <v>17001</v>
      </c>
      <c r="M51" s="88">
        <v>17679</v>
      </c>
    </row>
    <row r="52" spans="2:13" ht="27.75" customHeight="1" thickBot="1">
      <c r="B52" s="1211" t="s">
        <v>36</v>
      </c>
      <c r="C52" s="1212"/>
      <c r="D52" s="90"/>
      <c r="E52" s="1213" t="s">
        <v>37</v>
      </c>
      <c r="F52" s="1213"/>
      <c r="G52" s="1213"/>
      <c r="H52" s="1214"/>
      <c r="I52" s="91">
        <v>8614</v>
      </c>
      <c r="J52" s="92">
        <v>7721</v>
      </c>
      <c r="K52" s="92">
        <v>7067</v>
      </c>
      <c r="L52" s="92">
        <v>6862</v>
      </c>
      <c r="M52" s="93">
        <v>6300</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t="13.2" hidden="1"/>
    <row r="59" spans="2:13" ht="13.2" hidden="1"/>
    <row r="60" spans="2:13" ht="13.2" hidden="1"/>
    <row r="61" spans="2:13" ht="13.2" hidden="1"/>
    <row r="62" spans="2:13" ht="13.2" hidden="1"/>
    <row r="63" spans="2:13" ht="13.2" hidden="1"/>
    <row r="64" spans="2:13" ht="13.2"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D49" zoomScaleNormal="100" zoomScaleSheetLayoutView="55" workbookViewId="0">
      <selection activeCell="I77" sqref="I77:J78"/>
    </sheetView>
  </sheetViews>
  <sheetFormatPr defaultColWidth="0" defaultRowHeight="13.5" customHeight="1" zeroHeight="1"/>
  <cols>
    <col min="1" max="1" width="6.33203125" style="243" customWidth="1"/>
    <col min="2" max="2" width="18.109375" style="243" customWidth="1"/>
    <col min="3" max="3" width="22.6640625" style="243" customWidth="1"/>
    <col min="4" max="9" width="18.109375" style="243" customWidth="1"/>
    <col min="10" max="10" width="22.77734375" style="243" customWidth="1"/>
    <col min="11" max="15" width="18.109375" style="243" customWidth="1"/>
    <col min="16" max="16" width="6.109375" style="250" customWidth="1"/>
    <col min="17" max="17" width="5.88671875" style="248" customWidth="1"/>
    <col min="18" max="18" width="19.109375" style="243" hidden="1"/>
    <col min="19" max="23" width="12.6640625" style="243" hidden="1"/>
    <col min="24" max="257" width="8.6640625" style="243" hidden="1"/>
    <col min="258" max="263" width="14.88671875" style="243" hidden="1"/>
    <col min="264" max="265" width="15.88671875" style="243" hidden="1"/>
    <col min="266" max="271" width="16.109375" style="243" hidden="1"/>
    <col min="272" max="272" width="6.109375" style="243" hidden="1"/>
    <col min="273" max="273" width="3" style="243" hidden="1"/>
    <col min="274" max="513" width="8.6640625" style="243" hidden="1"/>
    <col min="514" max="519" width="14.88671875" style="243" hidden="1"/>
    <col min="520" max="521" width="15.88671875" style="243" hidden="1"/>
    <col min="522" max="527" width="16.109375" style="243" hidden="1"/>
    <col min="528" max="528" width="6.109375" style="243" hidden="1"/>
    <col min="529" max="529" width="3" style="243" hidden="1"/>
    <col min="530" max="769" width="8.6640625" style="243" hidden="1"/>
    <col min="770" max="775" width="14.88671875" style="243" hidden="1"/>
    <col min="776" max="777" width="15.88671875" style="243" hidden="1"/>
    <col min="778" max="783" width="16.109375" style="243" hidden="1"/>
    <col min="784" max="784" width="6.109375" style="243" hidden="1"/>
    <col min="785" max="785" width="3" style="243" hidden="1"/>
    <col min="786" max="1025" width="8.6640625" style="243" hidden="1"/>
    <col min="1026" max="1031" width="14.88671875" style="243" hidden="1"/>
    <col min="1032" max="1033" width="15.88671875" style="243" hidden="1"/>
    <col min="1034" max="1039" width="16.109375" style="243" hidden="1"/>
    <col min="1040" max="1040" width="6.109375" style="243" hidden="1"/>
    <col min="1041" max="1041" width="3" style="243" hidden="1"/>
    <col min="1042" max="1281" width="8.6640625" style="243" hidden="1"/>
    <col min="1282" max="1287" width="14.88671875" style="243" hidden="1"/>
    <col min="1288" max="1289" width="15.88671875" style="243" hidden="1"/>
    <col min="1290" max="1295" width="16.109375" style="243" hidden="1"/>
    <col min="1296" max="1296" width="6.109375" style="243" hidden="1"/>
    <col min="1297" max="1297" width="3" style="243" hidden="1"/>
    <col min="1298" max="1537" width="8.6640625" style="243" hidden="1"/>
    <col min="1538" max="1543" width="14.88671875" style="243" hidden="1"/>
    <col min="1544" max="1545" width="15.88671875" style="243" hidden="1"/>
    <col min="1546" max="1551" width="16.109375" style="243" hidden="1"/>
    <col min="1552" max="1552" width="6.109375" style="243" hidden="1"/>
    <col min="1553" max="1553" width="3" style="243" hidden="1"/>
    <col min="1554" max="1793" width="8.6640625" style="243" hidden="1"/>
    <col min="1794" max="1799" width="14.88671875" style="243" hidden="1"/>
    <col min="1800" max="1801" width="15.88671875" style="243" hidden="1"/>
    <col min="1802" max="1807" width="16.109375" style="243" hidden="1"/>
    <col min="1808" max="1808" width="6.109375" style="243" hidden="1"/>
    <col min="1809" max="1809" width="3" style="243" hidden="1"/>
    <col min="1810" max="2049" width="8.6640625" style="243" hidden="1"/>
    <col min="2050" max="2055" width="14.88671875" style="243" hidden="1"/>
    <col min="2056" max="2057" width="15.88671875" style="243" hidden="1"/>
    <col min="2058" max="2063" width="16.109375" style="243" hidden="1"/>
    <col min="2064" max="2064" width="6.109375" style="243" hidden="1"/>
    <col min="2065" max="2065" width="3" style="243" hidden="1"/>
    <col min="2066" max="2305" width="8.6640625" style="243" hidden="1"/>
    <col min="2306" max="2311" width="14.88671875" style="243" hidden="1"/>
    <col min="2312" max="2313" width="15.88671875" style="243" hidden="1"/>
    <col min="2314" max="2319" width="16.109375" style="243" hidden="1"/>
    <col min="2320" max="2320" width="6.109375" style="243" hidden="1"/>
    <col min="2321" max="2321" width="3" style="243" hidden="1"/>
    <col min="2322" max="2561" width="8.6640625" style="243" hidden="1"/>
    <col min="2562" max="2567" width="14.88671875" style="243" hidden="1"/>
    <col min="2568" max="2569" width="15.88671875" style="243" hidden="1"/>
    <col min="2570" max="2575" width="16.109375" style="243" hidden="1"/>
    <col min="2576" max="2576" width="6.109375" style="243" hidden="1"/>
    <col min="2577" max="2577" width="3" style="243" hidden="1"/>
    <col min="2578" max="2817" width="8.6640625" style="243" hidden="1"/>
    <col min="2818" max="2823" width="14.88671875" style="243" hidden="1"/>
    <col min="2824" max="2825" width="15.88671875" style="243" hidden="1"/>
    <col min="2826" max="2831" width="16.109375" style="243" hidden="1"/>
    <col min="2832" max="2832" width="6.109375" style="243" hidden="1"/>
    <col min="2833" max="2833" width="3" style="243" hidden="1"/>
    <col min="2834" max="3073" width="8.6640625" style="243" hidden="1"/>
    <col min="3074" max="3079" width="14.88671875" style="243" hidden="1"/>
    <col min="3080" max="3081" width="15.88671875" style="243" hidden="1"/>
    <col min="3082" max="3087" width="16.109375" style="243" hidden="1"/>
    <col min="3088" max="3088" width="6.109375" style="243" hidden="1"/>
    <col min="3089" max="3089" width="3" style="243" hidden="1"/>
    <col min="3090" max="3329" width="8.6640625" style="243" hidden="1"/>
    <col min="3330" max="3335" width="14.88671875" style="243" hidden="1"/>
    <col min="3336" max="3337" width="15.88671875" style="243" hidden="1"/>
    <col min="3338" max="3343" width="16.109375" style="243" hidden="1"/>
    <col min="3344" max="3344" width="6.109375" style="243" hidden="1"/>
    <col min="3345" max="3345" width="3" style="243" hidden="1"/>
    <col min="3346" max="3585" width="8.6640625" style="243" hidden="1"/>
    <col min="3586" max="3591" width="14.88671875" style="243" hidden="1"/>
    <col min="3592" max="3593" width="15.88671875" style="243" hidden="1"/>
    <col min="3594" max="3599" width="16.109375" style="243" hidden="1"/>
    <col min="3600" max="3600" width="6.109375" style="243" hidden="1"/>
    <col min="3601" max="3601" width="3" style="243" hidden="1"/>
    <col min="3602" max="3841" width="8.6640625" style="243" hidden="1"/>
    <col min="3842" max="3847" width="14.88671875" style="243" hidden="1"/>
    <col min="3848" max="3849" width="15.88671875" style="243" hidden="1"/>
    <col min="3850" max="3855" width="16.109375" style="243" hidden="1"/>
    <col min="3856" max="3856" width="6.109375" style="243" hidden="1"/>
    <col min="3857" max="3857" width="3" style="243" hidden="1"/>
    <col min="3858" max="4097" width="8.6640625" style="243" hidden="1"/>
    <col min="4098" max="4103" width="14.88671875" style="243" hidden="1"/>
    <col min="4104" max="4105" width="15.88671875" style="243" hidden="1"/>
    <col min="4106" max="4111" width="16.109375" style="243" hidden="1"/>
    <col min="4112" max="4112" width="6.109375" style="243" hidden="1"/>
    <col min="4113" max="4113" width="3" style="243" hidden="1"/>
    <col min="4114" max="4353" width="8.6640625" style="243" hidden="1"/>
    <col min="4354" max="4359" width="14.88671875" style="243" hidden="1"/>
    <col min="4360" max="4361" width="15.88671875" style="243" hidden="1"/>
    <col min="4362" max="4367" width="16.109375" style="243" hidden="1"/>
    <col min="4368" max="4368" width="6.109375" style="243" hidden="1"/>
    <col min="4369" max="4369" width="3" style="243" hidden="1"/>
    <col min="4370" max="4609" width="8.6640625" style="243" hidden="1"/>
    <col min="4610" max="4615" width="14.88671875" style="243" hidden="1"/>
    <col min="4616" max="4617" width="15.88671875" style="243" hidden="1"/>
    <col min="4618" max="4623" width="16.109375" style="243" hidden="1"/>
    <col min="4624" max="4624" width="6.109375" style="243" hidden="1"/>
    <col min="4625" max="4625" width="3" style="243" hidden="1"/>
    <col min="4626" max="4865" width="8.6640625" style="243" hidden="1"/>
    <col min="4866" max="4871" width="14.88671875" style="243" hidden="1"/>
    <col min="4872" max="4873" width="15.88671875" style="243" hidden="1"/>
    <col min="4874" max="4879" width="16.109375" style="243" hidden="1"/>
    <col min="4880" max="4880" width="6.109375" style="243" hidden="1"/>
    <col min="4881" max="4881" width="3" style="243" hidden="1"/>
    <col min="4882" max="5121" width="8.6640625" style="243" hidden="1"/>
    <col min="5122" max="5127" width="14.88671875" style="243" hidden="1"/>
    <col min="5128" max="5129" width="15.88671875" style="243" hidden="1"/>
    <col min="5130" max="5135" width="16.109375" style="243" hidden="1"/>
    <col min="5136" max="5136" width="6.109375" style="243" hidden="1"/>
    <col min="5137" max="5137" width="3" style="243" hidden="1"/>
    <col min="5138" max="5377" width="8.6640625" style="243" hidden="1"/>
    <col min="5378" max="5383" width="14.88671875" style="243" hidden="1"/>
    <col min="5384" max="5385" width="15.88671875" style="243" hidden="1"/>
    <col min="5386" max="5391" width="16.109375" style="243" hidden="1"/>
    <col min="5392" max="5392" width="6.109375" style="243" hidden="1"/>
    <col min="5393" max="5393" width="3" style="243" hidden="1"/>
    <col min="5394" max="5633" width="8.6640625" style="243" hidden="1"/>
    <col min="5634" max="5639" width="14.88671875" style="243" hidden="1"/>
    <col min="5640" max="5641" width="15.88671875" style="243" hidden="1"/>
    <col min="5642" max="5647" width="16.109375" style="243" hidden="1"/>
    <col min="5648" max="5648" width="6.109375" style="243" hidden="1"/>
    <col min="5649" max="5649" width="3" style="243" hidden="1"/>
    <col min="5650" max="5889" width="8.6640625" style="243" hidden="1"/>
    <col min="5890" max="5895" width="14.88671875" style="243" hidden="1"/>
    <col min="5896" max="5897" width="15.88671875" style="243" hidden="1"/>
    <col min="5898" max="5903" width="16.109375" style="243" hidden="1"/>
    <col min="5904" max="5904" width="6.109375" style="243" hidden="1"/>
    <col min="5905" max="5905" width="3" style="243" hidden="1"/>
    <col min="5906" max="6145" width="8.6640625" style="243" hidden="1"/>
    <col min="6146" max="6151" width="14.88671875" style="243" hidden="1"/>
    <col min="6152" max="6153" width="15.88671875" style="243" hidden="1"/>
    <col min="6154" max="6159" width="16.109375" style="243" hidden="1"/>
    <col min="6160" max="6160" width="6.109375" style="243" hidden="1"/>
    <col min="6161" max="6161" width="3" style="243" hidden="1"/>
    <col min="6162" max="6401" width="8.6640625" style="243" hidden="1"/>
    <col min="6402" max="6407" width="14.88671875" style="243" hidden="1"/>
    <col min="6408" max="6409" width="15.88671875" style="243" hidden="1"/>
    <col min="6410" max="6415" width="16.109375" style="243" hidden="1"/>
    <col min="6416" max="6416" width="6.109375" style="243" hidden="1"/>
    <col min="6417" max="6417" width="3" style="243" hidden="1"/>
    <col min="6418" max="6657" width="8.6640625" style="243" hidden="1"/>
    <col min="6658" max="6663" width="14.88671875" style="243" hidden="1"/>
    <col min="6664" max="6665" width="15.88671875" style="243" hidden="1"/>
    <col min="6666" max="6671" width="16.109375" style="243" hidden="1"/>
    <col min="6672" max="6672" width="6.109375" style="243" hidden="1"/>
    <col min="6673" max="6673" width="3" style="243" hidden="1"/>
    <col min="6674" max="6913" width="8.6640625" style="243" hidden="1"/>
    <col min="6914" max="6919" width="14.88671875" style="243" hidden="1"/>
    <col min="6920" max="6921" width="15.88671875" style="243" hidden="1"/>
    <col min="6922" max="6927" width="16.109375" style="243" hidden="1"/>
    <col min="6928" max="6928" width="6.109375" style="243" hidden="1"/>
    <col min="6929" max="6929" width="3" style="243" hidden="1"/>
    <col min="6930" max="7169" width="8.6640625" style="243" hidden="1"/>
    <col min="7170" max="7175" width="14.88671875" style="243" hidden="1"/>
    <col min="7176" max="7177" width="15.88671875" style="243" hidden="1"/>
    <col min="7178" max="7183" width="16.109375" style="243" hidden="1"/>
    <col min="7184" max="7184" width="6.109375" style="243" hidden="1"/>
    <col min="7185" max="7185" width="3" style="243" hidden="1"/>
    <col min="7186" max="7425" width="8.6640625" style="243" hidden="1"/>
    <col min="7426" max="7431" width="14.88671875" style="243" hidden="1"/>
    <col min="7432" max="7433" width="15.88671875" style="243" hidden="1"/>
    <col min="7434" max="7439" width="16.109375" style="243" hidden="1"/>
    <col min="7440" max="7440" width="6.109375" style="243" hidden="1"/>
    <col min="7441" max="7441" width="3" style="243" hidden="1"/>
    <col min="7442" max="7681" width="8.6640625" style="243" hidden="1"/>
    <col min="7682" max="7687" width="14.88671875" style="243" hidden="1"/>
    <col min="7688" max="7689" width="15.88671875" style="243" hidden="1"/>
    <col min="7690" max="7695" width="16.109375" style="243" hidden="1"/>
    <col min="7696" max="7696" width="6.109375" style="243" hidden="1"/>
    <col min="7697" max="7697" width="3" style="243" hidden="1"/>
    <col min="7698" max="7937" width="8.6640625" style="243" hidden="1"/>
    <col min="7938" max="7943" width="14.88671875" style="243" hidden="1"/>
    <col min="7944" max="7945" width="15.88671875" style="243" hidden="1"/>
    <col min="7946" max="7951" width="16.109375" style="243" hidden="1"/>
    <col min="7952" max="7952" width="6.109375" style="243" hidden="1"/>
    <col min="7953" max="7953" width="3" style="243" hidden="1"/>
    <col min="7954" max="8193" width="8.6640625" style="243" hidden="1"/>
    <col min="8194" max="8199" width="14.88671875" style="243" hidden="1"/>
    <col min="8200" max="8201" width="15.88671875" style="243" hidden="1"/>
    <col min="8202" max="8207" width="16.109375" style="243" hidden="1"/>
    <col min="8208" max="8208" width="6.109375" style="243" hidden="1"/>
    <col min="8209" max="8209" width="3" style="243" hidden="1"/>
    <col min="8210" max="8449" width="8.6640625" style="243" hidden="1"/>
    <col min="8450" max="8455" width="14.88671875" style="243" hidden="1"/>
    <col min="8456" max="8457" width="15.88671875" style="243" hidden="1"/>
    <col min="8458" max="8463" width="16.109375" style="243" hidden="1"/>
    <col min="8464" max="8464" width="6.109375" style="243" hidden="1"/>
    <col min="8465" max="8465" width="3" style="243" hidden="1"/>
    <col min="8466" max="8705" width="8.6640625" style="243" hidden="1"/>
    <col min="8706" max="8711" width="14.88671875" style="243" hidden="1"/>
    <col min="8712" max="8713" width="15.88671875" style="243" hidden="1"/>
    <col min="8714" max="8719" width="16.109375" style="243" hidden="1"/>
    <col min="8720" max="8720" width="6.109375" style="243" hidden="1"/>
    <col min="8721" max="8721" width="3" style="243" hidden="1"/>
    <col min="8722" max="8961" width="8.6640625" style="243" hidden="1"/>
    <col min="8962" max="8967" width="14.88671875" style="243" hidden="1"/>
    <col min="8968" max="8969" width="15.88671875" style="243" hidden="1"/>
    <col min="8970" max="8975" width="16.109375" style="243" hidden="1"/>
    <col min="8976" max="8976" width="6.109375" style="243" hidden="1"/>
    <col min="8977" max="8977" width="3" style="243" hidden="1"/>
    <col min="8978" max="9217" width="8.6640625" style="243" hidden="1"/>
    <col min="9218" max="9223" width="14.88671875" style="243" hidden="1"/>
    <col min="9224" max="9225" width="15.88671875" style="243" hidden="1"/>
    <col min="9226" max="9231" width="16.109375" style="243" hidden="1"/>
    <col min="9232" max="9232" width="6.109375" style="243" hidden="1"/>
    <col min="9233" max="9233" width="3" style="243" hidden="1"/>
    <col min="9234" max="9473" width="8.6640625" style="243" hidden="1"/>
    <col min="9474" max="9479" width="14.88671875" style="243" hidden="1"/>
    <col min="9480" max="9481" width="15.88671875" style="243" hidden="1"/>
    <col min="9482" max="9487" width="16.109375" style="243" hidden="1"/>
    <col min="9488" max="9488" width="6.109375" style="243" hidden="1"/>
    <col min="9489" max="9489" width="3" style="243" hidden="1"/>
    <col min="9490" max="9729" width="8.6640625" style="243" hidden="1"/>
    <col min="9730" max="9735" width="14.88671875" style="243" hidden="1"/>
    <col min="9736" max="9737" width="15.88671875" style="243" hidden="1"/>
    <col min="9738" max="9743" width="16.109375" style="243" hidden="1"/>
    <col min="9744" max="9744" width="6.109375" style="243" hidden="1"/>
    <col min="9745" max="9745" width="3" style="243" hidden="1"/>
    <col min="9746" max="9985" width="8.6640625" style="243" hidden="1"/>
    <col min="9986" max="9991" width="14.88671875" style="243" hidden="1"/>
    <col min="9992" max="9993" width="15.88671875" style="243" hidden="1"/>
    <col min="9994" max="9999" width="16.109375" style="243" hidden="1"/>
    <col min="10000" max="10000" width="6.109375" style="243" hidden="1"/>
    <col min="10001" max="10001" width="3" style="243" hidden="1"/>
    <col min="10002" max="10241" width="8.6640625" style="243" hidden="1"/>
    <col min="10242" max="10247" width="14.88671875" style="243" hidden="1"/>
    <col min="10248" max="10249" width="15.88671875" style="243" hidden="1"/>
    <col min="10250" max="10255" width="16.109375" style="243" hidden="1"/>
    <col min="10256" max="10256" width="6.109375" style="243" hidden="1"/>
    <col min="10257" max="10257" width="3" style="243" hidden="1"/>
    <col min="10258" max="10497" width="8.6640625" style="243" hidden="1"/>
    <col min="10498" max="10503" width="14.88671875" style="243" hidden="1"/>
    <col min="10504" max="10505" width="15.88671875" style="243" hidden="1"/>
    <col min="10506" max="10511" width="16.109375" style="243" hidden="1"/>
    <col min="10512" max="10512" width="6.109375" style="243" hidden="1"/>
    <col min="10513" max="10513" width="3" style="243" hidden="1"/>
    <col min="10514" max="10753" width="8.6640625" style="243" hidden="1"/>
    <col min="10754" max="10759" width="14.88671875" style="243" hidden="1"/>
    <col min="10760" max="10761" width="15.88671875" style="243" hidden="1"/>
    <col min="10762" max="10767" width="16.109375" style="243" hidden="1"/>
    <col min="10768" max="10768" width="6.109375" style="243" hidden="1"/>
    <col min="10769" max="10769" width="3" style="243" hidden="1"/>
    <col min="10770" max="11009" width="8.6640625" style="243" hidden="1"/>
    <col min="11010" max="11015" width="14.88671875" style="243" hidden="1"/>
    <col min="11016" max="11017" width="15.88671875" style="243" hidden="1"/>
    <col min="11018" max="11023" width="16.109375" style="243" hidden="1"/>
    <col min="11024" max="11024" width="6.109375" style="243" hidden="1"/>
    <col min="11025" max="11025" width="3" style="243" hidden="1"/>
    <col min="11026" max="11265" width="8.6640625" style="243" hidden="1"/>
    <col min="11266" max="11271" width="14.88671875" style="243" hidden="1"/>
    <col min="11272" max="11273" width="15.88671875" style="243" hidden="1"/>
    <col min="11274" max="11279" width="16.109375" style="243" hidden="1"/>
    <col min="11280" max="11280" width="6.109375" style="243" hidden="1"/>
    <col min="11281" max="11281" width="3" style="243" hidden="1"/>
    <col min="11282" max="11521" width="8.6640625" style="243" hidden="1"/>
    <col min="11522" max="11527" width="14.88671875" style="243" hidden="1"/>
    <col min="11528" max="11529" width="15.88671875" style="243" hidden="1"/>
    <col min="11530" max="11535" width="16.109375" style="243" hidden="1"/>
    <col min="11536" max="11536" width="6.109375" style="243" hidden="1"/>
    <col min="11537" max="11537" width="3" style="243" hidden="1"/>
    <col min="11538" max="11777" width="8.6640625" style="243" hidden="1"/>
    <col min="11778" max="11783" width="14.88671875" style="243" hidden="1"/>
    <col min="11784" max="11785" width="15.88671875" style="243" hidden="1"/>
    <col min="11786" max="11791" width="16.109375" style="243" hidden="1"/>
    <col min="11792" max="11792" width="6.109375" style="243" hidden="1"/>
    <col min="11793" max="11793" width="3" style="243" hidden="1"/>
    <col min="11794" max="12033" width="8.6640625" style="243" hidden="1"/>
    <col min="12034" max="12039" width="14.88671875" style="243" hidden="1"/>
    <col min="12040" max="12041" width="15.88671875" style="243" hidden="1"/>
    <col min="12042" max="12047" width="16.109375" style="243" hidden="1"/>
    <col min="12048" max="12048" width="6.109375" style="243" hidden="1"/>
    <col min="12049" max="12049" width="3" style="243" hidden="1"/>
    <col min="12050" max="12289" width="8.6640625" style="243" hidden="1"/>
    <col min="12290" max="12295" width="14.88671875" style="243" hidden="1"/>
    <col min="12296" max="12297" width="15.88671875" style="243" hidden="1"/>
    <col min="12298" max="12303" width="16.109375" style="243" hidden="1"/>
    <col min="12304" max="12304" width="6.109375" style="243" hidden="1"/>
    <col min="12305" max="12305" width="3" style="243" hidden="1"/>
    <col min="12306" max="12545" width="8.6640625" style="243" hidden="1"/>
    <col min="12546" max="12551" width="14.88671875" style="243" hidden="1"/>
    <col min="12552" max="12553" width="15.88671875" style="243" hidden="1"/>
    <col min="12554" max="12559" width="16.109375" style="243" hidden="1"/>
    <col min="12560" max="12560" width="6.109375" style="243" hidden="1"/>
    <col min="12561" max="12561" width="3" style="243" hidden="1"/>
    <col min="12562" max="12801" width="8.6640625" style="243" hidden="1"/>
    <col min="12802" max="12807" width="14.88671875" style="243" hidden="1"/>
    <col min="12808" max="12809" width="15.88671875" style="243" hidden="1"/>
    <col min="12810" max="12815" width="16.109375" style="243" hidden="1"/>
    <col min="12816" max="12816" width="6.109375" style="243" hidden="1"/>
    <col min="12817" max="12817" width="3" style="243" hidden="1"/>
    <col min="12818" max="13057" width="8.6640625" style="243" hidden="1"/>
    <col min="13058" max="13063" width="14.88671875" style="243" hidden="1"/>
    <col min="13064" max="13065" width="15.88671875" style="243" hidden="1"/>
    <col min="13066" max="13071" width="16.109375" style="243" hidden="1"/>
    <col min="13072" max="13072" width="6.109375" style="243" hidden="1"/>
    <col min="13073" max="13073" width="3" style="243" hidden="1"/>
    <col min="13074" max="13313" width="8.6640625" style="243" hidden="1"/>
    <col min="13314" max="13319" width="14.88671875" style="243" hidden="1"/>
    <col min="13320" max="13321" width="15.88671875" style="243" hidden="1"/>
    <col min="13322" max="13327" width="16.109375" style="243" hidden="1"/>
    <col min="13328" max="13328" width="6.109375" style="243" hidden="1"/>
    <col min="13329" max="13329" width="3" style="243" hidden="1"/>
    <col min="13330" max="13569" width="8.6640625" style="243" hidden="1"/>
    <col min="13570" max="13575" width="14.88671875" style="243" hidden="1"/>
    <col min="13576" max="13577" width="15.88671875" style="243" hidden="1"/>
    <col min="13578" max="13583" width="16.109375" style="243" hidden="1"/>
    <col min="13584" max="13584" width="6.109375" style="243" hidden="1"/>
    <col min="13585" max="13585" width="3" style="243" hidden="1"/>
    <col min="13586" max="13825" width="8.6640625" style="243" hidden="1"/>
    <col min="13826" max="13831" width="14.88671875" style="243" hidden="1"/>
    <col min="13832" max="13833" width="15.88671875" style="243" hidden="1"/>
    <col min="13834" max="13839" width="16.109375" style="243" hidden="1"/>
    <col min="13840" max="13840" width="6.109375" style="243" hidden="1"/>
    <col min="13841" max="13841" width="3" style="243" hidden="1"/>
    <col min="13842" max="14081" width="8.6640625" style="243" hidden="1"/>
    <col min="14082" max="14087" width="14.88671875" style="243" hidden="1"/>
    <col min="14088" max="14089" width="15.88671875" style="243" hidden="1"/>
    <col min="14090" max="14095" width="16.109375" style="243" hidden="1"/>
    <col min="14096" max="14096" width="6.109375" style="243" hidden="1"/>
    <col min="14097" max="14097" width="3" style="243" hidden="1"/>
    <col min="14098" max="14337" width="8.6640625" style="243" hidden="1"/>
    <col min="14338" max="14343" width="14.88671875" style="243" hidden="1"/>
    <col min="14344" max="14345" width="15.88671875" style="243" hidden="1"/>
    <col min="14346" max="14351" width="16.109375" style="243" hidden="1"/>
    <col min="14352" max="14352" width="6.109375" style="243" hidden="1"/>
    <col min="14353" max="14353" width="3" style="243" hidden="1"/>
    <col min="14354" max="14593" width="8.6640625" style="243" hidden="1"/>
    <col min="14594" max="14599" width="14.88671875" style="243" hidden="1"/>
    <col min="14600" max="14601" width="15.88671875" style="243" hidden="1"/>
    <col min="14602" max="14607" width="16.109375" style="243" hidden="1"/>
    <col min="14608" max="14608" width="6.109375" style="243" hidden="1"/>
    <col min="14609" max="14609" width="3" style="243" hidden="1"/>
    <col min="14610" max="14849" width="8.6640625" style="243" hidden="1"/>
    <col min="14850" max="14855" width="14.88671875" style="243" hidden="1"/>
    <col min="14856" max="14857" width="15.88671875" style="243" hidden="1"/>
    <col min="14858" max="14863" width="16.109375" style="243" hidden="1"/>
    <col min="14864" max="14864" width="6.109375" style="243" hidden="1"/>
    <col min="14865" max="14865" width="3" style="243" hidden="1"/>
    <col min="14866" max="15105" width="8.6640625" style="243" hidden="1"/>
    <col min="15106" max="15111" width="14.88671875" style="243" hidden="1"/>
    <col min="15112" max="15113" width="15.88671875" style="243" hidden="1"/>
    <col min="15114" max="15119" width="16.109375" style="243" hidden="1"/>
    <col min="15120" max="15120" width="6.109375" style="243" hidden="1"/>
    <col min="15121" max="15121" width="3" style="243" hidden="1"/>
    <col min="15122" max="15361" width="8.6640625" style="243" hidden="1"/>
    <col min="15362" max="15367" width="14.88671875" style="243" hidden="1"/>
    <col min="15368" max="15369" width="15.88671875" style="243" hidden="1"/>
    <col min="15370" max="15375" width="16.109375" style="243" hidden="1"/>
    <col min="15376" max="15376" width="6.109375" style="243" hidden="1"/>
    <col min="15377" max="15377" width="3" style="243" hidden="1"/>
    <col min="15378" max="15617" width="8.6640625" style="243" hidden="1"/>
    <col min="15618" max="15623" width="14.88671875" style="243" hidden="1"/>
    <col min="15624" max="15625" width="15.88671875" style="243" hidden="1"/>
    <col min="15626" max="15631" width="16.109375" style="243" hidden="1"/>
    <col min="15632" max="15632" width="6.109375" style="243" hidden="1"/>
    <col min="15633" max="15633" width="3" style="243" hidden="1"/>
    <col min="15634" max="15873" width="8.6640625" style="243" hidden="1"/>
    <col min="15874" max="15879" width="14.88671875" style="243" hidden="1"/>
    <col min="15880" max="15881" width="15.88671875" style="243" hidden="1"/>
    <col min="15882" max="15887" width="16.109375" style="243" hidden="1"/>
    <col min="15888" max="15888" width="6.109375" style="243" hidden="1"/>
    <col min="15889" max="15889" width="3" style="243" hidden="1"/>
    <col min="15890" max="16129" width="8.6640625" style="243" hidden="1"/>
    <col min="16130" max="16135" width="14.88671875" style="243" hidden="1"/>
    <col min="16136" max="16137" width="15.88671875" style="243" hidden="1"/>
    <col min="16138" max="16143" width="16.109375" style="243" hidden="1"/>
    <col min="16144" max="16144" width="6.109375" style="243" hidden="1"/>
    <col min="16145" max="16145" width="3" style="243" hidden="1"/>
    <col min="16146" max="16384" width="8.6640625" style="243" hidden="1"/>
  </cols>
  <sheetData>
    <row r="1" spans="1:51" ht="42.75" customHeight="1">
      <c r="A1" s="342"/>
      <c r="B1" s="343"/>
      <c r="P1" s="244"/>
      <c r="Q1" s="244"/>
    </row>
    <row r="2" spans="1:51" ht="25.8">
      <c r="A2" s="342"/>
      <c r="C2" s="344"/>
      <c r="P2" s="244"/>
      <c r="Q2" s="244"/>
    </row>
    <row r="3" spans="1:51" ht="25.8">
      <c r="A3" s="342"/>
      <c r="C3" s="344"/>
      <c r="P3" s="244"/>
      <c r="Q3" s="244"/>
    </row>
    <row r="4" spans="1:51" s="345" customFormat="1" ht="13.2">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ht="13.2">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ht="13.2">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ht="13.2">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ht="13.2">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ht="13.2">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ht="13.2">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549</v>
      </c>
    </row>
    <row r="11" spans="1:51" s="345" customFormat="1" ht="13.2">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ht="13.2">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549</v>
      </c>
    </row>
    <row r="13" spans="1:51" s="345" customFormat="1" ht="13.2">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ht="13.2">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ht="13.2">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ht="13.2">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ht="13.2">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ht="13.2">
      <c r="P19" s="244"/>
      <c r="Q19" s="244"/>
    </row>
    <row r="20" spans="1:259" ht="13.2">
      <c r="P20" s="244"/>
      <c r="Q20" s="244"/>
    </row>
    <row r="21" spans="1:259" ht="16.2">
      <c r="B21" s="346"/>
      <c r="C21" s="246"/>
      <c r="D21" s="246"/>
      <c r="E21" s="246"/>
      <c r="F21" s="246"/>
      <c r="G21" s="246"/>
      <c r="H21" s="246"/>
      <c r="I21" s="246"/>
      <c r="J21" s="246"/>
      <c r="K21" s="246"/>
      <c r="L21" s="246"/>
      <c r="M21" s="246"/>
      <c r="N21" s="347"/>
      <c r="O21" s="246"/>
      <c r="P21" s="247"/>
      <c r="Q21" s="244"/>
      <c r="IY21" s="348"/>
    </row>
    <row r="22" spans="1:259" ht="16.2">
      <c r="B22" s="248"/>
      <c r="IY22" s="349"/>
    </row>
    <row r="23" spans="1:259" ht="13.2">
      <c r="B23" s="248"/>
    </row>
    <row r="24" spans="1:259" ht="13.2">
      <c r="B24" s="248"/>
    </row>
    <row r="25" spans="1:259" ht="13.2">
      <c r="B25" s="248"/>
    </row>
    <row r="26" spans="1:259" ht="13.2">
      <c r="B26" s="248"/>
    </row>
    <row r="27" spans="1:259" ht="13.2">
      <c r="B27" s="248"/>
    </row>
    <row r="28" spans="1:259" ht="13.2">
      <c r="B28" s="248"/>
    </row>
    <row r="29" spans="1:259" ht="13.2">
      <c r="B29" s="248"/>
    </row>
    <row r="30" spans="1:259" ht="13.2">
      <c r="B30" s="248"/>
    </row>
    <row r="31" spans="1:259" ht="13.2">
      <c r="B31" s="248"/>
    </row>
    <row r="32" spans="1:259" ht="13.2">
      <c r="B32" s="248"/>
    </row>
    <row r="33" spans="2:17" ht="13.2">
      <c r="B33" s="248"/>
    </row>
    <row r="34" spans="2:17" ht="13.2">
      <c r="B34" s="248"/>
    </row>
    <row r="35" spans="2:17" ht="13.2">
      <c r="B35" s="248"/>
    </row>
    <row r="36" spans="2:17" ht="13.2">
      <c r="B36" s="248"/>
    </row>
    <row r="37" spans="2:17" ht="13.2">
      <c r="B37" s="248"/>
    </row>
    <row r="38" spans="2:17" ht="13.2">
      <c r="B38" s="248"/>
    </row>
    <row r="39" spans="2:17" ht="13.2">
      <c r="B39" s="340"/>
      <c r="C39" s="306"/>
      <c r="D39" s="306"/>
      <c r="E39" s="306"/>
      <c r="F39" s="306"/>
      <c r="G39" s="306"/>
      <c r="H39" s="306"/>
      <c r="I39" s="306"/>
      <c r="J39" s="306"/>
      <c r="K39" s="306"/>
      <c r="L39" s="306"/>
      <c r="M39" s="306"/>
      <c r="N39" s="306"/>
      <c r="O39" s="306"/>
      <c r="P39" s="341"/>
    </row>
    <row r="40" spans="2:17" ht="13.2">
      <c r="B40" s="350"/>
      <c r="C40" s="244"/>
      <c r="D40" s="244"/>
      <c r="E40" s="244"/>
      <c r="F40" s="244"/>
      <c r="G40" s="244"/>
      <c r="H40" s="244"/>
      <c r="I40" s="244"/>
      <c r="J40" s="244"/>
      <c r="K40" s="244"/>
      <c r="L40" s="244"/>
      <c r="M40" s="244"/>
      <c r="N40" s="244"/>
      <c r="O40" s="244"/>
      <c r="P40" s="350"/>
      <c r="Q40" s="244"/>
    </row>
    <row r="41" spans="2:17" ht="16.2">
      <c r="B41" s="245" t="s">
        <v>550</v>
      </c>
      <c r="C41" s="246"/>
      <c r="D41" s="246"/>
      <c r="E41" s="246"/>
      <c r="F41" s="246"/>
      <c r="G41" s="246"/>
      <c r="H41" s="246"/>
      <c r="I41" s="246"/>
      <c r="J41" s="246"/>
      <c r="K41" s="246"/>
      <c r="L41" s="246"/>
      <c r="M41" s="246"/>
      <c r="N41" s="246"/>
      <c r="O41" s="246"/>
      <c r="P41" s="247"/>
    </row>
    <row r="42" spans="2:17" ht="13.2">
      <c r="B42" s="248"/>
      <c r="C42" s="244"/>
      <c r="D42" s="244"/>
      <c r="E42" s="244"/>
      <c r="F42" s="244"/>
      <c r="G42" s="351" t="s">
        <v>551</v>
      </c>
      <c r="I42" s="352"/>
      <c r="J42" s="352"/>
      <c r="K42" s="352"/>
      <c r="L42" s="244"/>
      <c r="M42" s="244"/>
      <c r="N42" s="244"/>
      <c r="O42" s="244"/>
    </row>
    <row r="43" spans="2:17" ht="13.2">
      <c r="B43" s="248"/>
      <c r="C43" s="244"/>
      <c r="D43" s="244"/>
      <c r="E43" s="244"/>
      <c r="F43" s="244"/>
      <c r="G43" s="1251" t="s">
        <v>552</v>
      </c>
      <c r="H43" s="1230"/>
      <c r="I43" s="1230"/>
      <c r="J43" s="1230"/>
      <c r="K43" s="1230"/>
      <c r="L43" s="1230"/>
      <c r="M43" s="1230"/>
      <c r="N43" s="1230"/>
      <c r="O43" s="1231"/>
    </row>
    <row r="44" spans="2:17" ht="13.2">
      <c r="B44" s="248"/>
      <c r="C44" s="244"/>
      <c r="D44" s="244"/>
      <c r="E44" s="244"/>
      <c r="F44" s="244"/>
      <c r="G44" s="1232"/>
      <c r="H44" s="1233"/>
      <c r="I44" s="1233"/>
      <c r="J44" s="1233"/>
      <c r="K44" s="1233"/>
      <c r="L44" s="1233"/>
      <c r="M44" s="1233"/>
      <c r="N44" s="1233"/>
      <c r="O44" s="1234"/>
    </row>
    <row r="45" spans="2:17" ht="13.2">
      <c r="B45" s="248"/>
      <c r="C45" s="244"/>
      <c r="D45" s="244"/>
      <c r="E45" s="244"/>
      <c r="F45" s="244"/>
      <c r="G45" s="1232"/>
      <c r="H45" s="1233"/>
      <c r="I45" s="1233"/>
      <c r="J45" s="1233"/>
      <c r="K45" s="1233"/>
      <c r="L45" s="1233"/>
      <c r="M45" s="1233"/>
      <c r="N45" s="1233"/>
      <c r="O45" s="1234"/>
    </row>
    <row r="46" spans="2:17" ht="13.2">
      <c r="B46" s="248"/>
      <c r="C46" s="244"/>
      <c r="D46" s="244"/>
      <c r="E46" s="244"/>
      <c r="F46" s="244"/>
      <c r="G46" s="1232"/>
      <c r="H46" s="1233"/>
      <c r="I46" s="1233"/>
      <c r="J46" s="1233"/>
      <c r="K46" s="1233"/>
      <c r="L46" s="1233"/>
      <c r="M46" s="1233"/>
      <c r="N46" s="1233"/>
      <c r="O46" s="1234"/>
    </row>
    <row r="47" spans="2:17" ht="13.2">
      <c r="B47" s="248"/>
      <c r="C47" s="244"/>
      <c r="D47" s="244"/>
      <c r="E47" s="244"/>
      <c r="F47" s="244"/>
      <c r="G47" s="1235"/>
      <c r="H47" s="1236"/>
      <c r="I47" s="1236"/>
      <c r="J47" s="1236"/>
      <c r="K47" s="1236"/>
      <c r="L47" s="1236"/>
      <c r="M47" s="1236"/>
      <c r="N47" s="1236"/>
      <c r="O47" s="1237"/>
    </row>
    <row r="48" spans="2:17" ht="13.2">
      <c r="B48" s="248"/>
      <c r="C48" s="244"/>
      <c r="D48" s="244"/>
      <c r="E48" s="244"/>
      <c r="F48" s="244"/>
      <c r="G48" s="244"/>
      <c r="H48" s="353"/>
      <c r="I48" s="353"/>
      <c r="J48" s="353"/>
    </row>
    <row r="49" spans="1:17" ht="13.2">
      <c r="B49" s="248"/>
      <c r="C49" s="244"/>
      <c r="D49" s="244"/>
      <c r="E49" s="244"/>
      <c r="F49" s="244"/>
      <c r="G49" s="243" t="s">
        <v>553</v>
      </c>
    </row>
    <row r="50" spans="1:17" ht="13.2">
      <c r="B50" s="248"/>
      <c r="C50" s="244"/>
      <c r="D50" s="244"/>
      <c r="E50" s="244"/>
      <c r="F50" s="244"/>
      <c r="G50" s="1238"/>
      <c r="H50" s="1239"/>
      <c r="I50" s="1239"/>
      <c r="J50" s="1240"/>
      <c r="K50" s="354" t="s">
        <v>522</v>
      </c>
      <c r="L50" s="354" t="s">
        <v>523</v>
      </c>
      <c r="M50" s="354" t="s">
        <v>524</v>
      </c>
      <c r="N50" s="354" t="s">
        <v>525</v>
      </c>
      <c r="O50" s="354" t="s">
        <v>526</v>
      </c>
    </row>
    <row r="51" spans="1:17" ht="13.2">
      <c r="B51" s="248"/>
      <c r="C51" s="244"/>
      <c r="D51" s="244"/>
      <c r="E51" s="244"/>
      <c r="F51" s="244"/>
      <c r="G51" s="1241" t="s">
        <v>554</v>
      </c>
      <c r="H51" s="1242"/>
      <c r="I51" s="1247" t="s">
        <v>555</v>
      </c>
      <c r="J51" s="1247"/>
      <c r="K51" s="1249"/>
      <c r="L51" s="1249"/>
      <c r="M51" s="1249"/>
      <c r="N51" s="1249"/>
      <c r="O51" s="1249"/>
    </row>
    <row r="52" spans="1:17" ht="13.2">
      <c r="B52" s="248"/>
      <c r="C52" s="244"/>
      <c r="D52" s="244"/>
      <c r="E52" s="244"/>
      <c r="F52" s="244"/>
      <c r="G52" s="1243"/>
      <c r="H52" s="1244"/>
      <c r="I52" s="1248"/>
      <c r="J52" s="1248"/>
      <c r="K52" s="1215"/>
      <c r="L52" s="1215"/>
      <c r="M52" s="1215"/>
      <c r="N52" s="1215"/>
      <c r="O52" s="1215"/>
    </row>
    <row r="53" spans="1:17" ht="13.2">
      <c r="A53" s="355"/>
      <c r="B53" s="248"/>
      <c r="C53" s="244"/>
      <c r="D53" s="244"/>
      <c r="E53" s="244"/>
      <c r="F53" s="244"/>
      <c r="G53" s="1243"/>
      <c r="H53" s="1244"/>
      <c r="I53" s="1227" t="s">
        <v>556</v>
      </c>
      <c r="J53" s="1227"/>
      <c r="K53" s="1250"/>
      <c r="L53" s="1250"/>
      <c r="M53" s="1250"/>
      <c r="N53" s="1250"/>
      <c r="O53" s="1250"/>
    </row>
    <row r="54" spans="1:17" ht="13.2">
      <c r="A54" s="355"/>
      <c r="B54" s="248"/>
      <c r="C54" s="244"/>
      <c r="D54" s="244"/>
      <c r="E54" s="244"/>
      <c r="F54" s="244"/>
      <c r="G54" s="1245"/>
      <c r="H54" s="1246"/>
      <c r="I54" s="1227"/>
      <c r="J54" s="1227"/>
      <c r="K54" s="1220"/>
      <c r="L54" s="1220"/>
      <c r="M54" s="1220"/>
      <c r="N54" s="1220"/>
      <c r="O54" s="1220"/>
    </row>
    <row r="55" spans="1:17" ht="13.2">
      <c r="A55" s="355"/>
      <c r="B55" s="248"/>
      <c r="C55" s="244"/>
      <c r="D55" s="244"/>
      <c r="E55" s="244"/>
      <c r="F55" s="244"/>
      <c r="G55" s="1221" t="s">
        <v>557</v>
      </c>
      <c r="H55" s="1222"/>
      <c r="I55" s="1227" t="s">
        <v>555</v>
      </c>
      <c r="J55" s="1227"/>
      <c r="K55" s="1249"/>
      <c r="L55" s="1249"/>
      <c r="M55" s="1249"/>
      <c r="N55" s="1249"/>
      <c r="O55" s="1249"/>
    </row>
    <row r="56" spans="1:17" ht="13.2">
      <c r="A56" s="355"/>
      <c r="B56" s="248"/>
      <c r="C56" s="244"/>
      <c r="D56" s="244"/>
      <c r="E56" s="244"/>
      <c r="F56" s="244"/>
      <c r="G56" s="1223"/>
      <c r="H56" s="1224"/>
      <c r="I56" s="1227"/>
      <c r="J56" s="1227"/>
      <c r="K56" s="1215"/>
      <c r="L56" s="1215"/>
      <c r="M56" s="1215"/>
      <c r="N56" s="1215"/>
      <c r="O56" s="1215"/>
    </row>
    <row r="57" spans="1:17" s="355" customFormat="1" ht="13.2">
      <c r="B57" s="356"/>
      <c r="C57" s="352"/>
      <c r="D57" s="352"/>
      <c r="E57" s="352"/>
      <c r="F57" s="352"/>
      <c r="G57" s="1223"/>
      <c r="H57" s="1224"/>
      <c r="I57" s="1217" t="s">
        <v>556</v>
      </c>
      <c r="J57" s="1217"/>
      <c r="K57" s="1250"/>
      <c r="L57" s="1250"/>
      <c r="M57" s="1250"/>
      <c r="N57" s="1250"/>
      <c r="O57" s="1250"/>
      <c r="P57" s="357"/>
      <c r="Q57" s="356"/>
    </row>
    <row r="58" spans="1:17" s="355" customFormat="1" ht="13.2">
      <c r="A58" s="243"/>
      <c r="B58" s="356"/>
      <c r="C58" s="352"/>
      <c r="D58" s="352"/>
      <c r="E58" s="352"/>
      <c r="F58" s="352"/>
      <c r="G58" s="1225"/>
      <c r="H58" s="1226"/>
      <c r="I58" s="1217"/>
      <c r="J58" s="1217"/>
      <c r="K58" s="1220"/>
      <c r="L58" s="1220"/>
      <c r="M58" s="1220"/>
      <c r="N58" s="1220"/>
      <c r="O58" s="1220"/>
      <c r="P58" s="357"/>
      <c r="Q58" s="356"/>
    </row>
    <row r="59" spans="1:17" s="355" customFormat="1" ht="13.2">
      <c r="A59" s="243"/>
      <c r="B59" s="356"/>
      <c r="C59" s="352"/>
      <c r="D59" s="352"/>
      <c r="E59" s="352"/>
      <c r="F59" s="352"/>
      <c r="G59" s="352"/>
      <c r="H59" s="352"/>
      <c r="I59" s="352"/>
      <c r="J59" s="352"/>
      <c r="K59" s="358"/>
      <c r="L59" s="358"/>
      <c r="M59" s="358"/>
      <c r="N59" s="358"/>
      <c r="O59" s="358"/>
      <c r="P59" s="357"/>
      <c r="Q59" s="356"/>
    </row>
    <row r="60" spans="1:17" s="355" customFormat="1" ht="13.2">
      <c r="A60" s="243"/>
      <c r="B60" s="356"/>
      <c r="C60" s="352"/>
      <c r="D60" s="352"/>
      <c r="E60" s="352"/>
      <c r="F60" s="352"/>
      <c r="G60" s="352"/>
      <c r="H60" s="352"/>
      <c r="I60" s="352"/>
      <c r="J60" s="352"/>
      <c r="K60" s="358"/>
      <c r="L60" s="358"/>
      <c r="M60" s="358"/>
      <c r="N60" s="358"/>
      <c r="O60" s="358"/>
      <c r="P60" s="357"/>
      <c r="Q60" s="356"/>
    </row>
    <row r="61" spans="1:17" s="355" customFormat="1" ht="13.2">
      <c r="A61" s="243"/>
      <c r="B61" s="359"/>
      <c r="C61" s="360"/>
      <c r="D61" s="360"/>
      <c r="E61" s="360"/>
      <c r="F61" s="360"/>
      <c r="G61" s="360"/>
      <c r="H61" s="360"/>
      <c r="I61" s="360"/>
      <c r="J61" s="360"/>
      <c r="K61" s="360"/>
      <c r="L61" s="360"/>
      <c r="M61" s="361"/>
      <c r="N61" s="361"/>
      <c r="O61" s="361"/>
      <c r="P61" s="362"/>
      <c r="Q61" s="356"/>
    </row>
    <row r="62" spans="1:17" ht="13.2">
      <c r="B62" s="350"/>
      <c r="C62" s="350"/>
      <c r="D62" s="350"/>
      <c r="E62" s="350"/>
      <c r="F62" s="350"/>
      <c r="G62" s="350"/>
      <c r="H62" s="350"/>
      <c r="I62" s="350"/>
      <c r="J62" s="350"/>
      <c r="K62" s="350"/>
      <c r="L62" s="350"/>
      <c r="M62" s="350"/>
      <c r="N62" s="350"/>
      <c r="O62" s="350"/>
      <c r="P62" s="350"/>
      <c r="Q62" s="244"/>
    </row>
    <row r="63" spans="1:17" ht="16.2">
      <c r="B63" s="307" t="s">
        <v>558</v>
      </c>
      <c r="C63" s="244"/>
      <c r="D63" s="244"/>
      <c r="E63" s="244"/>
      <c r="F63" s="244"/>
      <c r="G63" s="244"/>
      <c r="H63" s="244"/>
      <c r="I63" s="244"/>
      <c r="J63" s="244"/>
      <c r="K63" s="244"/>
      <c r="L63" s="244"/>
      <c r="M63" s="244"/>
      <c r="N63" s="244"/>
      <c r="O63" s="244"/>
    </row>
    <row r="64" spans="1:17" ht="13.2">
      <c r="B64" s="248"/>
      <c r="C64" s="244"/>
      <c r="D64" s="244"/>
      <c r="E64" s="244"/>
      <c r="F64" s="244"/>
      <c r="G64" s="351" t="s">
        <v>551</v>
      </c>
      <c r="I64" s="352"/>
      <c r="J64" s="352"/>
      <c r="K64" s="352"/>
      <c r="L64" s="244"/>
      <c r="M64" s="244"/>
      <c r="N64" s="244"/>
      <c r="O64" s="244"/>
    </row>
    <row r="65" spans="2:30" ht="13.2">
      <c r="B65" s="248"/>
      <c r="C65" s="244"/>
      <c r="D65" s="244"/>
      <c r="E65" s="244"/>
      <c r="F65" s="244"/>
      <c r="G65" s="1229" t="s">
        <v>559</v>
      </c>
      <c r="H65" s="1230"/>
      <c r="I65" s="1230"/>
      <c r="J65" s="1230"/>
      <c r="K65" s="1230"/>
      <c r="L65" s="1230"/>
      <c r="M65" s="1230"/>
      <c r="N65" s="1230"/>
      <c r="O65" s="1231"/>
    </row>
    <row r="66" spans="2:30" ht="13.2">
      <c r="B66" s="248"/>
      <c r="C66" s="244"/>
      <c r="D66" s="244"/>
      <c r="E66" s="244"/>
      <c r="F66" s="244"/>
      <c r="G66" s="1232"/>
      <c r="H66" s="1233"/>
      <c r="I66" s="1233"/>
      <c r="J66" s="1233"/>
      <c r="K66" s="1233"/>
      <c r="L66" s="1233"/>
      <c r="M66" s="1233"/>
      <c r="N66" s="1233"/>
      <c r="O66" s="1234"/>
    </row>
    <row r="67" spans="2:30" ht="13.2">
      <c r="B67" s="248"/>
      <c r="C67" s="244"/>
      <c r="D67" s="244"/>
      <c r="E67" s="244"/>
      <c r="F67" s="244"/>
      <c r="G67" s="1232"/>
      <c r="H67" s="1233"/>
      <c r="I67" s="1233"/>
      <c r="J67" s="1233"/>
      <c r="K67" s="1233"/>
      <c r="L67" s="1233"/>
      <c r="M67" s="1233"/>
      <c r="N67" s="1233"/>
      <c r="O67" s="1234"/>
    </row>
    <row r="68" spans="2:30" ht="13.2">
      <c r="B68" s="248"/>
      <c r="C68" s="244"/>
      <c r="D68" s="244"/>
      <c r="E68" s="244"/>
      <c r="F68" s="244"/>
      <c r="G68" s="1232"/>
      <c r="H68" s="1233"/>
      <c r="I68" s="1233"/>
      <c r="J68" s="1233"/>
      <c r="K68" s="1233"/>
      <c r="L68" s="1233"/>
      <c r="M68" s="1233"/>
      <c r="N68" s="1233"/>
      <c r="O68" s="1234"/>
    </row>
    <row r="69" spans="2:30" ht="13.2">
      <c r="B69" s="248"/>
      <c r="C69" s="244"/>
      <c r="D69" s="244"/>
      <c r="E69" s="244"/>
      <c r="F69" s="244"/>
      <c r="G69" s="1235"/>
      <c r="H69" s="1236"/>
      <c r="I69" s="1236"/>
      <c r="J69" s="1236"/>
      <c r="K69" s="1236"/>
      <c r="L69" s="1236"/>
      <c r="M69" s="1236"/>
      <c r="N69" s="1236"/>
      <c r="O69" s="1237"/>
    </row>
    <row r="70" spans="2:30" ht="13.2">
      <c r="B70" s="248"/>
      <c r="C70" s="244"/>
      <c r="D70" s="244"/>
      <c r="E70" s="244"/>
      <c r="F70" s="244"/>
      <c r="G70" s="244"/>
      <c r="H70" s="363"/>
      <c r="I70" s="363"/>
      <c r="J70" s="364"/>
      <c r="K70" s="364"/>
      <c r="L70" s="365"/>
      <c r="M70" s="364"/>
      <c r="N70" s="365"/>
      <c r="O70" s="366"/>
    </row>
    <row r="71" spans="2:30" ht="13.2">
      <c r="B71" s="248"/>
      <c r="C71" s="244"/>
      <c r="D71" s="244"/>
      <c r="E71" s="244"/>
      <c r="F71" s="244"/>
      <c r="G71" s="367" t="s">
        <v>560</v>
      </c>
      <c r="I71" s="368"/>
      <c r="J71" s="364"/>
      <c r="K71" s="364"/>
      <c r="L71" s="365"/>
      <c r="M71" s="364"/>
      <c r="N71" s="365"/>
      <c r="O71" s="366"/>
    </row>
    <row r="72" spans="2:30" ht="13.2">
      <c r="B72" s="248"/>
      <c r="C72" s="244"/>
      <c r="D72" s="244"/>
      <c r="E72" s="244"/>
      <c r="F72" s="244"/>
      <c r="G72" s="1238"/>
      <c r="H72" s="1239"/>
      <c r="I72" s="1239"/>
      <c r="J72" s="1240"/>
      <c r="K72" s="354" t="s">
        <v>522</v>
      </c>
      <c r="L72" s="354" t="s">
        <v>523</v>
      </c>
      <c r="M72" s="354" t="s">
        <v>524</v>
      </c>
      <c r="N72" s="354" t="s">
        <v>525</v>
      </c>
      <c r="O72" s="354" t="s">
        <v>526</v>
      </c>
    </row>
    <row r="73" spans="2:30" ht="13.2">
      <c r="B73" s="248"/>
      <c r="C73" s="244"/>
      <c r="D73" s="244"/>
      <c r="E73" s="244"/>
      <c r="F73" s="244"/>
      <c r="G73" s="1241" t="s">
        <v>554</v>
      </c>
      <c r="H73" s="1242"/>
      <c r="I73" s="1247" t="s">
        <v>555</v>
      </c>
      <c r="J73" s="1247"/>
      <c r="K73" s="1228">
        <v>104.7</v>
      </c>
      <c r="L73" s="1228">
        <v>96.1</v>
      </c>
      <c r="M73" s="1215">
        <v>89.4</v>
      </c>
      <c r="N73" s="1215">
        <v>87.9</v>
      </c>
      <c r="O73" s="1215">
        <v>80.400000000000006</v>
      </c>
      <c r="S73" s="243">
        <v>9.9</v>
      </c>
    </row>
    <row r="74" spans="2:30" ht="13.2">
      <c r="B74" s="248"/>
      <c r="C74" s="244"/>
      <c r="D74" s="244"/>
      <c r="E74" s="244"/>
      <c r="F74" s="244"/>
      <c r="G74" s="1243"/>
      <c r="H74" s="1244"/>
      <c r="I74" s="1248"/>
      <c r="J74" s="1248"/>
      <c r="K74" s="1228"/>
      <c r="L74" s="1228"/>
      <c r="M74" s="1215"/>
      <c r="N74" s="1215"/>
      <c r="O74" s="1215"/>
    </row>
    <row r="75" spans="2:30" ht="13.2">
      <c r="B75" s="248"/>
      <c r="C75" s="244"/>
      <c r="D75" s="244"/>
      <c r="E75" s="244"/>
      <c r="F75" s="244"/>
      <c r="G75" s="1243"/>
      <c r="H75" s="1244"/>
      <c r="I75" s="1227" t="s">
        <v>561</v>
      </c>
      <c r="J75" s="1227"/>
      <c r="K75" s="1219">
        <v>12.4</v>
      </c>
      <c r="L75" s="1219">
        <v>11</v>
      </c>
      <c r="M75" s="1219">
        <v>11</v>
      </c>
      <c r="N75" s="1219">
        <v>11.6</v>
      </c>
      <c r="O75" s="1219">
        <v>12.1</v>
      </c>
      <c r="U75" s="243">
        <v>81.2</v>
      </c>
      <c r="W75" s="243">
        <v>87.2</v>
      </c>
      <c r="Y75" s="243">
        <v>99.8</v>
      </c>
      <c r="AA75" s="243">
        <v>109.5</v>
      </c>
      <c r="AC75" s="243">
        <v>115.2</v>
      </c>
    </row>
    <row r="76" spans="2:30" ht="13.2">
      <c r="B76" s="248"/>
      <c r="C76" s="244"/>
      <c r="D76" s="244"/>
      <c r="E76" s="244"/>
      <c r="F76" s="244"/>
      <c r="G76" s="1245"/>
      <c r="H76" s="1246"/>
      <c r="I76" s="1227"/>
      <c r="J76" s="1227"/>
      <c r="K76" s="1220"/>
      <c r="L76" s="1220"/>
      <c r="M76" s="1220"/>
      <c r="N76" s="1220"/>
      <c r="O76" s="1220"/>
    </row>
    <row r="77" spans="2:30" ht="13.2">
      <c r="B77" s="248"/>
      <c r="C77" s="244"/>
      <c r="D77" s="244"/>
      <c r="E77" s="244"/>
      <c r="F77" s="244"/>
      <c r="G77" s="1221" t="s">
        <v>557</v>
      </c>
      <c r="H77" s="1222"/>
      <c r="I77" s="1227" t="s">
        <v>555</v>
      </c>
      <c r="J77" s="1227"/>
      <c r="K77" s="1228">
        <v>88.3</v>
      </c>
      <c r="L77" s="1228">
        <v>76.2</v>
      </c>
      <c r="M77" s="1215">
        <v>65.3</v>
      </c>
      <c r="N77" s="1215">
        <v>60.8</v>
      </c>
      <c r="O77" s="1215">
        <v>58.5</v>
      </c>
      <c r="R77" s="243">
        <v>12.3</v>
      </c>
      <c r="T77" s="243">
        <v>11.1</v>
      </c>
    </row>
    <row r="78" spans="2:30" ht="13.2">
      <c r="B78" s="248"/>
      <c r="C78" s="244"/>
      <c r="D78" s="244"/>
      <c r="E78" s="244"/>
      <c r="F78" s="244"/>
      <c r="G78" s="1223"/>
      <c r="H78" s="1224"/>
      <c r="I78" s="1227"/>
      <c r="J78" s="1227"/>
      <c r="K78" s="1228"/>
      <c r="L78" s="1228"/>
      <c r="M78" s="1215"/>
      <c r="N78" s="1215"/>
      <c r="O78" s="1215"/>
    </row>
    <row r="79" spans="2:30" ht="13.2">
      <c r="B79" s="248"/>
      <c r="C79" s="244"/>
      <c r="D79" s="244"/>
      <c r="E79" s="244"/>
      <c r="F79" s="244"/>
      <c r="G79" s="1223"/>
      <c r="H79" s="1224"/>
      <c r="I79" s="1216" t="s">
        <v>561</v>
      </c>
      <c r="J79" s="1217"/>
      <c r="K79" s="1218">
        <v>13.8</v>
      </c>
      <c r="L79" s="1218">
        <v>12.8</v>
      </c>
      <c r="M79" s="1218">
        <v>12</v>
      </c>
      <c r="N79" s="1218">
        <v>11.1</v>
      </c>
      <c r="O79" s="1218">
        <v>10.7</v>
      </c>
      <c r="V79" s="243">
        <v>53.5</v>
      </c>
      <c r="X79" s="243">
        <v>48.2</v>
      </c>
      <c r="Z79" s="243">
        <v>34.200000000000003</v>
      </c>
      <c r="AB79" s="243">
        <v>30.3</v>
      </c>
      <c r="AD79" s="243">
        <v>28.9</v>
      </c>
    </row>
    <row r="80" spans="2:30" ht="13.2">
      <c r="B80" s="248"/>
      <c r="C80" s="244"/>
      <c r="D80" s="244"/>
      <c r="E80" s="244"/>
      <c r="F80" s="244"/>
      <c r="G80" s="1225"/>
      <c r="H80" s="1226"/>
      <c r="I80" s="1217"/>
      <c r="J80" s="1217"/>
      <c r="K80" s="1218"/>
      <c r="L80" s="1218"/>
      <c r="M80" s="1218"/>
      <c r="N80" s="1218"/>
      <c r="O80" s="1218"/>
    </row>
    <row r="81" spans="2:17" ht="13.2">
      <c r="B81" s="248"/>
      <c r="C81" s="244"/>
      <c r="D81" s="244"/>
      <c r="E81" s="244"/>
      <c r="F81" s="244"/>
      <c r="G81" s="244"/>
      <c r="H81" s="244"/>
      <c r="I81" s="244"/>
      <c r="J81" s="244"/>
      <c r="K81" s="369"/>
      <c r="L81" s="244"/>
      <c r="M81" s="244"/>
      <c r="N81" s="244"/>
      <c r="O81" s="244"/>
    </row>
    <row r="82" spans="2:17" ht="16.2">
      <c r="B82" s="248"/>
      <c r="C82" s="244"/>
      <c r="D82" s="244"/>
      <c r="E82" s="244"/>
      <c r="F82" s="244"/>
      <c r="G82" s="244"/>
      <c r="H82" s="244"/>
      <c r="I82" s="244"/>
      <c r="J82" s="244"/>
      <c r="K82" s="370"/>
      <c r="L82" s="370"/>
      <c r="M82" s="370"/>
      <c r="N82" s="370"/>
      <c r="O82" s="370"/>
    </row>
    <row r="83" spans="2:17" ht="13.2">
      <c r="B83" s="340"/>
      <c r="C83" s="306"/>
      <c r="D83" s="306"/>
      <c r="E83" s="306"/>
      <c r="F83" s="306"/>
      <c r="G83" s="306"/>
      <c r="H83" s="306"/>
      <c r="I83" s="306"/>
      <c r="J83" s="306"/>
      <c r="K83" s="306"/>
      <c r="L83" s="306"/>
      <c r="M83" s="306"/>
      <c r="N83" s="306"/>
      <c r="O83" s="306"/>
      <c r="P83" s="341"/>
    </row>
    <row r="84" spans="2:17" ht="13.2">
      <c r="H84" s="244"/>
      <c r="I84" s="244"/>
      <c r="J84" s="244"/>
      <c r="K84" s="244"/>
      <c r="L84" s="244"/>
      <c r="M84" s="244"/>
      <c r="N84" s="244"/>
      <c r="O84" s="244"/>
      <c r="P84" s="244"/>
      <c r="Q84" s="244"/>
    </row>
    <row r="85" spans="2:17" ht="13.2">
      <c r="B85" s="244"/>
      <c r="C85" s="244"/>
      <c r="D85" s="244"/>
      <c r="E85" s="244"/>
      <c r="F85" s="244"/>
      <c r="G85" s="244"/>
      <c r="H85" s="244"/>
      <c r="I85" s="244"/>
      <c r="J85" s="244"/>
      <c r="K85" s="244"/>
      <c r="L85" s="244"/>
      <c r="M85" s="244"/>
      <c r="N85" s="244"/>
      <c r="O85" s="244"/>
      <c r="P85" s="244"/>
      <c r="Q85" s="244"/>
    </row>
    <row r="86" spans="2:17" ht="13.2" hidden="1">
      <c r="B86" s="244"/>
      <c r="C86" s="244"/>
      <c r="D86" s="244"/>
      <c r="E86" s="244"/>
      <c r="F86" s="244"/>
      <c r="G86" s="244"/>
      <c r="H86" s="244"/>
      <c r="I86" s="244"/>
      <c r="J86" s="244"/>
      <c r="K86" s="244"/>
      <c r="L86" s="244"/>
      <c r="M86" s="244"/>
      <c r="N86" s="244"/>
      <c r="O86" s="244"/>
      <c r="P86" s="244"/>
      <c r="Q86" s="244"/>
    </row>
    <row r="87" spans="2:17" ht="13.2" hidden="1">
      <c r="B87" s="244"/>
      <c r="C87" s="244"/>
      <c r="D87" s="244"/>
      <c r="E87" s="244"/>
      <c r="F87" s="244"/>
      <c r="G87" s="244"/>
      <c r="H87" s="244"/>
      <c r="I87" s="244"/>
      <c r="J87" s="244"/>
      <c r="K87" s="371"/>
      <c r="L87" s="244"/>
      <c r="M87" s="244"/>
      <c r="N87" s="244"/>
      <c r="O87" s="244"/>
      <c r="P87" s="244"/>
      <c r="Q87" s="244"/>
    </row>
    <row r="88" spans="2:17" ht="13.2" hidden="1">
      <c r="B88" s="244"/>
      <c r="C88" s="244"/>
      <c r="D88" s="244"/>
      <c r="E88" s="244"/>
      <c r="F88" s="244"/>
      <c r="G88" s="244"/>
      <c r="H88" s="244"/>
      <c r="I88" s="244"/>
      <c r="J88" s="244"/>
      <c r="K88" s="244"/>
      <c r="L88" s="244"/>
      <c r="M88" s="244"/>
      <c r="N88" s="244"/>
      <c r="O88" s="244"/>
      <c r="P88" s="244"/>
      <c r="Q88" s="244"/>
    </row>
    <row r="89" spans="2:17" ht="13.2" hidden="1">
      <c r="B89" s="244"/>
      <c r="C89" s="244"/>
      <c r="D89" s="244"/>
      <c r="E89" s="244"/>
      <c r="F89" s="244"/>
      <c r="G89" s="244"/>
      <c r="H89" s="244"/>
      <c r="I89" s="244"/>
      <c r="J89" s="244"/>
      <c r="K89" s="244"/>
      <c r="L89" s="244"/>
      <c r="M89" s="244"/>
      <c r="N89" s="244"/>
      <c r="O89" s="244"/>
      <c r="P89" s="244"/>
      <c r="Q89" s="244"/>
    </row>
    <row r="90" spans="2:17" ht="13.2" hidden="1">
      <c r="B90" s="244"/>
      <c r="C90" s="244"/>
      <c r="D90" s="244"/>
      <c r="E90" s="244"/>
      <c r="F90" s="244"/>
      <c r="G90" s="244"/>
      <c r="H90" s="244"/>
      <c r="I90" s="244"/>
      <c r="J90" s="244"/>
      <c r="K90" s="244"/>
      <c r="L90" s="244"/>
      <c r="M90" s="244"/>
      <c r="N90" s="244"/>
      <c r="O90" s="244"/>
      <c r="P90" s="244"/>
      <c r="Q90" s="244"/>
    </row>
    <row r="91" spans="2:17" ht="13.2"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3" zoomScaleNormal="100" zoomScaleSheetLayoutView="70" workbookViewId="0">
      <selection activeCell="I77" sqref="I77:J78"/>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O91" zoomScaleNormal="100" zoomScaleSheetLayoutView="55" workbookViewId="0">
      <selection activeCell="I77" sqref="I77:J78"/>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c r="AG59" s="241"/>
      <c r="AH59" s="241"/>
    </row>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104" customWidth="1"/>
    <col min="2" max="8" width="13.33203125" style="104" customWidth="1"/>
    <col min="9" max="16384" width="11.109375" style="104"/>
  </cols>
  <sheetData>
    <row r="1" spans="1:8">
      <c r="A1" s="98"/>
      <c r="B1" s="99"/>
      <c r="C1" s="100"/>
      <c r="D1" s="101"/>
      <c r="E1" s="102"/>
      <c r="F1" s="102"/>
      <c r="G1" s="102"/>
      <c r="H1" s="103"/>
    </row>
    <row r="2" spans="1:8">
      <c r="A2" s="105"/>
      <c r="B2" s="106"/>
      <c r="C2" s="107"/>
      <c r="D2" s="108" t="s">
        <v>39</v>
      </c>
      <c r="E2" s="109"/>
      <c r="F2" s="110" t="s">
        <v>521</v>
      </c>
      <c r="G2" s="111"/>
      <c r="H2" s="112"/>
    </row>
    <row r="3" spans="1:8">
      <c r="A3" s="108" t="s">
        <v>514</v>
      </c>
      <c r="B3" s="113"/>
      <c r="C3" s="114"/>
      <c r="D3" s="115">
        <v>82775</v>
      </c>
      <c r="E3" s="116"/>
      <c r="F3" s="117">
        <v>67201</v>
      </c>
      <c r="G3" s="118"/>
      <c r="H3" s="119"/>
    </row>
    <row r="4" spans="1:8">
      <c r="A4" s="120"/>
      <c r="B4" s="121"/>
      <c r="C4" s="122"/>
      <c r="D4" s="123">
        <v>30119</v>
      </c>
      <c r="E4" s="124"/>
      <c r="F4" s="125">
        <v>35210</v>
      </c>
      <c r="G4" s="126"/>
      <c r="H4" s="127"/>
    </row>
    <row r="5" spans="1:8">
      <c r="A5" s="108" t="s">
        <v>516</v>
      </c>
      <c r="B5" s="113"/>
      <c r="C5" s="114"/>
      <c r="D5" s="115">
        <v>59573</v>
      </c>
      <c r="E5" s="116"/>
      <c r="F5" s="117">
        <v>75709</v>
      </c>
      <c r="G5" s="118"/>
      <c r="H5" s="119"/>
    </row>
    <row r="6" spans="1:8">
      <c r="A6" s="120"/>
      <c r="B6" s="121"/>
      <c r="C6" s="122"/>
      <c r="D6" s="123">
        <v>32860</v>
      </c>
      <c r="E6" s="124"/>
      <c r="F6" s="125">
        <v>35212</v>
      </c>
      <c r="G6" s="126"/>
      <c r="H6" s="127"/>
    </row>
    <row r="7" spans="1:8">
      <c r="A7" s="108" t="s">
        <v>517</v>
      </c>
      <c r="B7" s="113"/>
      <c r="C7" s="114"/>
      <c r="D7" s="115">
        <v>85983</v>
      </c>
      <c r="E7" s="116"/>
      <c r="F7" s="117">
        <v>90961</v>
      </c>
      <c r="G7" s="118"/>
      <c r="H7" s="119"/>
    </row>
    <row r="8" spans="1:8">
      <c r="A8" s="120"/>
      <c r="B8" s="121"/>
      <c r="C8" s="122"/>
      <c r="D8" s="123">
        <v>32136</v>
      </c>
      <c r="E8" s="124"/>
      <c r="F8" s="125">
        <v>37720</v>
      </c>
      <c r="G8" s="126"/>
      <c r="H8" s="127"/>
    </row>
    <row r="9" spans="1:8">
      <c r="A9" s="108" t="s">
        <v>518</v>
      </c>
      <c r="B9" s="113"/>
      <c r="C9" s="114"/>
      <c r="D9" s="115">
        <v>101693</v>
      </c>
      <c r="E9" s="116"/>
      <c r="F9" s="117">
        <v>106614</v>
      </c>
      <c r="G9" s="118"/>
      <c r="H9" s="119"/>
    </row>
    <row r="10" spans="1:8">
      <c r="A10" s="120"/>
      <c r="B10" s="121"/>
      <c r="C10" s="122"/>
      <c r="D10" s="123">
        <v>48146</v>
      </c>
      <c r="E10" s="124"/>
      <c r="F10" s="125">
        <v>45545</v>
      </c>
      <c r="G10" s="126"/>
      <c r="H10" s="127"/>
    </row>
    <row r="11" spans="1:8">
      <c r="A11" s="108" t="s">
        <v>519</v>
      </c>
      <c r="B11" s="113"/>
      <c r="C11" s="114"/>
      <c r="D11" s="115">
        <v>158368</v>
      </c>
      <c r="E11" s="116"/>
      <c r="F11" s="117">
        <v>85459</v>
      </c>
      <c r="G11" s="118"/>
      <c r="H11" s="119"/>
    </row>
    <row r="12" spans="1:8">
      <c r="A12" s="120"/>
      <c r="B12" s="121"/>
      <c r="C12" s="128"/>
      <c r="D12" s="123">
        <v>67572</v>
      </c>
      <c r="E12" s="124"/>
      <c r="F12" s="125">
        <v>44378</v>
      </c>
      <c r="G12" s="126"/>
      <c r="H12" s="127"/>
    </row>
    <row r="13" spans="1:8">
      <c r="A13" s="108"/>
      <c r="B13" s="113"/>
      <c r="C13" s="129"/>
      <c r="D13" s="130">
        <v>97678</v>
      </c>
      <c r="E13" s="131"/>
      <c r="F13" s="132">
        <v>85189</v>
      </c>
      <c r="G13" s="133"/>
      <c r="H13" s="119"/>
    </row>
    <row r="14" spans="1:8">
      <c r="A14" s="120"/>
      <c r="B14" s="121"/>
      <c r="C14" s="122"/>
      <c r="D14" s="123">
        <v>42167</v>
      </c>
      <c r="E14" s="124"/>
      <c r="F14" s="125">
        <v>39613</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4.6900000000000004</v>
      </c>
      <c r="C19" s="134">
        <f>ROUND(VALUE(SUBSTITUTE(実質収支比率等に係る経年分析!G$48,"▲","-")),2)</f>
        <v>4.5</v>
      </c>
      <c r="D19" s="134">
        <f>ROUND(VALUE(SUBSTITUTE(実質収支比率等に係る経年分析!H$48,"▲","-")),2)</f>
        <v>4.6500000000000004</v>
      </c>
      <c r="E19" s="134">
        <f>ROUND(VALUE(SUBSTITUTE(実質収支比率等に係る経年分析!I$48,"▲","-")),2)</f>
        <v>2.2999999999999998</v>
      </c>
      <c r="F19" s="134">
        <f>ROUND(VALUE(SUBSTITUTE(実質収支比率等に係る経年分析!J$48,"▲","-")),2)</f>
        <v>5.41</v>
      </c>
    </row>
    <row r="20" spans="1:11">
      <c r="A20" s="134" t="s">
        <v>42</v>
      </c>
      <c r="B20" s="134">
        <f>ROUND(VALUE(SUBSTITUTE(実質収支比率等に係る経年分析!F$47,"▲","-")),2)</f>
        <v>19.8</v>
      </c>
      <c r="C20" s="134">
        <f>ROUND(VALUE(SUBSTITUTE(実質収支比率等に係る経年分析!G$47,"▲","-")),2)</f>
        <v>19.57</v>
      </c>
      <c r="D20" s="134">
        <f>ROUND(VALUE(SUBSTITUTE(実質収支比率等に係る経年分析!H$47,"▲","-")),2)</f>
        <v>19.88</v>
      </c>
      <c r="E20" s="134">
        <f>ROUND(VALUE(SUBSTITUTE(実質収支比率等に係る経年分析!I$47,"▲","-")),2)</f>
        <v>18.2</v>
      </c>
      <c r="F20" s="134">
        <f>ROUND(VALUE(SUBSTITUTE(実質収支比率等に係る経年分析!J$47,"▲","-")),2)</f>
        <v>15.87</v>
      </c>
    </row>
    <row r="21" spans="1:11">
      <c r="A21" s="134" t="s">
        <v>43</v>
      </c>
      <c r="B21" s="134">
        <f>IF(ISNUMBER(VALUE(SUBSTITUTE(実質収支比率等に係る経年分析!F$49,"▲","-"))),ROUND(VALUE(SUBSTITUTE(実質収支比率等に係る経年分析!F$49,"▲","-")),2),NA())</f>
        <v>5.8</v>
      </c>
      <c r="C21" s="134">
        <f>IF(ISNUMBER(VALUE(SUBSTITUTE(実質収支比率等に係る経年分析!G$49,"▲","-"))),ROUND(VALUE(SUBSTITUTE(実質収支比率等に係る経年分析!G$49,"▲","-")),2),NA())</f>
        <v>-0.84</v>
      </c>
      <c r="D21" s="134">
        <f>IF(ISNUMBER(VALUE(SUBSTITUTE(実質収支比率等に係る経年分析!H$49,"▲","-"))),ROUND(VALUE(SUBSTITUTE(実質収支比率等に係る経年分析!H$49,"▲","-")),2),NA())</f>
        <v>0.13</v>
      </c>
      <c r="E21" s="134">
        <f>IF(ISNUMBER(VALUE(SUBSTITUTE(実質収支比率等に係る経年分析!I$49,"▲","-"))),ROUND(VALUE(SUBSTITUTE(実質収支比率等に係る経年分析!I$49,"▲","-")),2),NA())</f>
        <v>-4.26</v>
      </c>
      <c r="F21" s="134">
        <f>IF(ISNUMBER(VALUE(SUBSTITUTE(実質収支比率等に係る経年分析!J$49,"▲","-"))),ROUND(VALUE(SUBSTITUTE(実質収支比率等に係る経年分析!J$49,"▲","-")),2),NA())</f>
        <v>0.83</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2.33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1.66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1.67</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1.75</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0.14000000000000001</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介護保険特別会計（サービス事業勘定）</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0.05</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0.06</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0.06</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0.05</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0.04</v>
      </c>
    </row>
    <row r="30" spans="1:11">
      <c r="A30" s="135" t="str">
        <f>IF(連結実質赤字比率に係る赤字・黒字の構成分析!C$40="",NA(),連結実質赤字比率に係る赤字・黒字の構成分析!C$40)</f>
        <v>福島診療所事業特別会計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0.32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7.0000000000000007E-2</v>
      </c>
    </row>
    <row r="31" spans="1:11">
      <c r="A31" s="135" t="str">
        <f>IF(連結実質赤字比率に係る赤字・黒字の構成分析!C$39="",NA(),連結実質赤字比率に係る赤字・黒字の構成分析!C$39)</f>
        <v>下水道事業会計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0.32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0.33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v>
      </c>
    </row>
    <row r="32" spans="1:11">
      <c r="A32" s="135" t="str">
        <f>IF(連結実質赤字比率に係る赤字・黒字の構成分析!C$38="",NA(),連結実質赤字比率に係る赤字・黒字の構成分析!C$38)</f>
        <v>介護保険特別会計（保険事業勘定）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1.21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0.44</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3.68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2.19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1.79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2.79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1.18</v>
      </c>
    </row>
    <row r="34" spans="1:16">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3.87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3.77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4.1100000000000003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3.41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3.81</v>
      </c>
    </row>
    <row r="35" spans="1:16">
      <c r="A35" s="135" t="str">
        <f>IF(連結実質赤字比率に係る赤字・黒字の構成分析!C$35="",NA(),連結実質赤字比率に係る赤字・黒字の構成分析!C$35)</f>
        <v>工業用水道事業会計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3.19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3.51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3.59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3.91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4.32</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4.67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4.47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4.63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2.2799999999999998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5.37</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2076</v>
      </c>
      <c r="E42" s="136"/>
      <c r="F42" s="136"/>
      <c r="G42" s="136">
        <f>'実質公債費比率（分子）の構造'!L$52</f>
        <v>2100</v>
      </c>
      <c r="H42" s="136"/>
      <c r="I42" s="136"/>
      <c r="J42" s="136">
        <f>'実質公債費比率（分子）の構造'!M$52</f>
        <v>2069</v>
      </c>
      <c r="K42" s="136"/>
      <c r="L42" s="136"/>
      <c r="M42" s="136">
        <f>'実質公債費比率（分子）の構造'!N$52</f>
        <v>2077</v>
      </c>
      <c r="N42" s="136"/>
      <c r="O42" s="136"/>
      <c r="P42" s="136">
        <f>'実質公債費比率（分子）の構造'!O$52</f>
        <v>2050</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170</v>
      </c>
      <c r="C44" s="136"/>
      <c r="D44" s="136"/>
      <c r="E44" s="136">
        <f>'実質公債費比率（分子）の構造'!L$50</f>
        <v>137</v>
      </c>
      <c r="F44" s="136"/>
      <c r="G44" s="136"/>
      <c r="H44" s="136">
        <f>'実質公債費比率（分子）の構造'!M$50</f>
        <v>131</v>
      </c>
      <c r="I44" s="136"/>
      <c r="J44" s="136"/>
      <c r="K44" s="136">
        <f>'実質公債費比率（分子）の構造'!N$50</f>
        <v>119</v>
      </c>
      <c r="L44" s="136"/>
      <c r="M44" s="136"/>
      <c r="N44" s="136">
        <f>'実質公債費比率（分子）の構造'!O$50</f>
        <v>103</v>
      </c>
      <c r="O44" s="136"/>
      <c r="P44" s="136"/>
    </row>
    <row r="45" spans="1:16">
      <c r="A45" s="136" t="s">
        <v>53</v>
      </c>
      <c r="B45" s="136">
        <f>'実質公債費比率（分子）の構造'!K$49</f>
        <v>265</v>
      </c>
      <c r="C45" s="136"/>
      <c r="D45" s="136"/>
      <c r="E45" s="136">
        <f>'実質公債費比率（分子）の構造'!L$49</f>
        <v>265</v>
      </c>
      <c r="F45" s="136"/>
      <c r="G45" s="136"/>
      <c r="H45" s="136">
        <f>'実質公債費比率（分子）の構造'!M$49</f>
        <v>265</v>
      </c>
      <c r="I45" s="136"/>
      <c r="J45" s="136"/>
      <c r="K45" s="136">
        <f>'実質公債費比率（分子）の構造'!N$49</f>
        <v>265</v>
      </c>
      <c r="L45" s="136"/>
      <c r="M45" s="136"/>
      <c r="N45" s="136">
        <f>'実質公債費比率（分子）の構造'!O$49</f>
        <v>265</v>
      </c>
      <c r="O45" s="136"/>
      <c r="P45" s="136"/>
    </row>
    <row r="46" spans="1:16">
      <c r="A46" s="136" t="s">
        <v>54</v>
      </c>
      <c r="B46" s="136">
        <f>'実質公債費比率（分子）の構造'!K$48</f>
        <v>418</v>
      </c>
      <c r="C46" s="136"/>
      <c r="D46" s="136"/>
      <c r="E46" s="136">
        <f>'実質公債費比率（分子）の構造'!L$48</f>
        <v>390</v>
      </c>
      <c r="F46" s="136"/>
      <c r="G46" s="136"/>
      <c r="H46" s="136">
        <f>'実質公債費比率（分子）の構造'!M$48</f>
        <v>419</v>
      </c>
      <c r="I46" s="136"/>
      <c r="J46" s="136"/>
      <c r="K46" s="136">
        <f>'実質公債費比率（分子）の構造'!N$48</f>
        <v>494</v>
      </c>
      <c r="L46" s="136"/>
      <c r="M46" s="136"/>
      <c r="N46" s="136">
        <f>'実質公債費比率（分子）の構造'!O$48</f>
        <v>495</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2084</v>
      </c>
      <c r="C49" s="136"/>
      <c r="D49" s="136"/>
      <c r="E49" s="136">
        <f>'実質公債費比率（分子）の構造'!L$45</f>
        <v>2195</v>
      </c>
      <c r="F49" s="136"/>
      <c r="G49" s="136"/>
      <c r="H49" s="136">
        <f>'実質公債費比率（分子）の構造'!M$45</f>
        <v>2169</v>
      </c>
      <c r="I49" s="136"/>
      <c r="J49" s="136"/>
      <c r="K49" s="136">
        <f>'実質公債費比率（分子）の構造'!N$45</f>
        <v>2158</v>
      </c>
      <c r="L49" s="136"/>
      <c r="M49" s="136"/>
      <c r="N49" s="136">
        <f>'実質公債費比率（分子）の構造'!O$45</f>
        <v>2169</v>
      </c>
      <c r="O49" s="136"/>
      <c r="P49" s="136"/>
    </row>
    <row r="50" spans="1:16">
      <c r="A50" s="136" t="s">
        <v>58</v>
      </c>
      <c r="B50" s="136" t="e">
        <f>NA()</f>
        <v>#N/A</v>
      </c>
      <c r="C50" s="136">
        <f>IF(ISNUMBER('実質公債費比率（分子）の構造'!K$53),'実質公債費比率（分子）の構造'!K$53,NA())</f>
        <v>861</v>
      </c>
      <c r="D50" s="136" t="e">
        <f>NA()</f>
        <v>#N/A</v>
      </c>
      <c r="E50" s="136" t="e">
        <f>NA()</f>
        <v>#N/A</v>
      </c>
      <c r="F50" s="136">
        <f>IF(ISNUMBER('実質公債費比率（分子）の構造'!L$53),'実質公債費比率（分子）の構造'!L$53,NA())</f>
        <v>887</v>
      </c>
      <c r="G50" s="136" t="e">
        <f>NA()</f>
        <v>#N/A</v>
      </c>
      <c r="H50" s="136" t="e">
        <f>NA()</f>
        <v>#N/A</v>
      </c>
      <c r="I50" s="136">
        <f>IF(ISNUMBER('実質公債費比率（分子）の構造'!M$53),'実質公債費比率（分子）の構造'!M$53,NA())</f>
        <v>915</v>
      </c>
      <c r="J50" s="136" t="e">
        <f>NA()</f>
        <v>#N/A</v>
      </c>
      <c r="K50" s="136" t="e">
        <f>NA()</f>
        <v>#N/A</v>
      </c>
      <c r="L50" s="136">
        <f>IF(ISNUMBER('実質公債費比率（分子）の構造'!N$53),'実質公債費比率（分子）の構造'!N$53,NA())</f>
        <v>959</v>
      </c>
      <c r="M50" s="136" t="e">
        <f>NA()</f>
        <v>#N/A</v>
      </c>
      <c r="N50" s="136" t="e">
        <f>NA()</f>
        <v>#N/A</v>
      </c>
      <c r="O50" s="136">
        <f>IF(ISNUMBER('実質公債費比率（分子）の構造'!O$53),'実質公債費比率（分子）の構造'!O$53,NA())</f>
        <v>982</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17737</v>
      </c>
      <c r="E56" s="135"/>
      <c r="F56" s="135"/>
      <c r="G56" s="135">
        <f>'将来負担比率（分子）の構造'!J$51</f>
        <v>17237</v>
      </c>
      <c r="H56" s="135"/>
      <c r="I56" s="135"/>
      <c r="J56" s="135">
        <f>'将来負担比率（分子）の構造'!K$51</f>
        <v>16726</v>
      </c>
      <c r="K56" s="135"/>
      <c r="L56" s="135"/>
      <c r="M56" s="135">
        <f>'将来負担比率（分子）の構造'!L$51</f>
        <v>17001</v>
      </c>
      <c r="N56" s="135"/>
      <c r="O56" s="135"/>
      <c r="P56" s="135">
        <f>'将来負担比率（分子）の構造'!M$51</f>
        <v>17679</v>
      </c>
    </row>
    <row r="57" spans="1:16">
      <c r="A57" s="135" t="s">
        <v>34</v>
      </c>
      <c r="B57" s="135"/>
      <c r="C57" s="135"/>
      <c r="D57" s="135">
        <f>'将来負担比率（分子）の構造'!I$50</f>
        <v>1032</v>
      </c>
      <c r="E57" s="135"/>
      <c r="F57" s="135"/>
      <c r="G57" s="135">
        <f>'将来負担比率（分子）の構造'!J$50</f>
        <v>881</v>
      </c>
      <c r="H57" s="135"/>
      <c r="I57" s="135"/>
      <c r="J57" s="135">
        <f>'将来負担比率（分子）の構造'!K$50</f>
        <v>1053</v>
      </c>
      <c r="K57" s="135"/>
      <c r="L57" s="135"/>
      <c r="M57" s="135">
        <f>'将来負担比率（分子）の構造'!L$50</f>
        <v>1059</v>
      </c>
      <c r="N57" s="135"/>
      <c r="O57" s="135"/>
      <c r="P57" s="135">
        <f>'将来負担比率（分子）の構造'!M$50</f>
        <v>1201</v>
      </c>
    </row>
    <row r="58" spans="1:16">
      <c r="A58" s="135" t="s">
        <v>33</v>
      </c>
      <c r="B58" s="135"/>
      <c r="C58" s="135"/>
      <c r="D58" s="135">
        <f>'将来負担比率（分子）の構造'!I$49</f>
        <v>4128</v>
      </c>
      <c r="E58" s="135"/>
      <c r="F58" s="135"/>
      <c r="G58" s="135">
        <f>'将来負担比率（分子）の構造'!J$49</f>
        <v>4409</v>
      </c>
      <c r="H58" s="135"/>
      <c r="I58" s="135"/>
      <c r="J58" s="135">
        <f>'将来負担比率（分子）の構造'!K$49</f>
        <v>4343</v>
      </c>
      <c r="K58" s="135"/>
      <c r="L58" s="135"/>
      <c r="M58" s="135">
        <f>'将来負担比率（分子）の構造'!L$49</f>
        <v>4105</v>
      </c>
      <c r="N58" s="135"/>
      <c r="O58" s="135"/>
      <c r="P58" s="135">
        <f>'将来負担比率（分子）の構造'!M$49</f>
        <v>4333</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8</v>
      </c>
      <c r="C61" s="135"/>
      <c r="D61" s="135"/>
      <c r="E61" s="135">
        <f>'将来負担比率（分子）の構造'!J$46</f>
        <v>8</v>
      </c>
      <c r="F61" s="135"/>
      <c r="G61" s="135"/>
      <c r="H61" s="135">
        <f>'将来負担比率（分子）の構造'!K$46</f>
        <v>7</v>
      </c>
      <c r="I61" s="135"/>
      <c r="J61" s="135"/>
      <c r="K61" s="135">
        <f>'将来負担比率（分子）の構造'!L$46</f>
        <v>7</v>
      </c>
      <c r="L61" s="135"/>
      <c r="M61" s="135"/>
      <c r="N61" s="135">
        <f>'将来負担比率（分子）の構造'!M$46</f>
        <v>6</v>
      </c>
      <c r="O61" s="135"/>
      <c r="P61" s="135"/>
    </row>
    <row r="62" spans="1:16">
      <c r="A62" s="135" t="s">
        <v>28</v>
      </c>
      <c r="B62" s="135">
        <f>'将来負担比率（分子）の構造'!I$45</f>
        <v>3980</v>
      </c>
      <c r="C62" s="135"/>
      <c r="D62" s="135"/>
      <c r="E62" s="135">
        <f>'将来負担比率（分子）の構造'!J$45</f>
        <v>3948</v>
      </c>
      <c r="F62" s="135"/>
      <c r="G62" s="135"/>
      <c r="H62" s="135">
        <f>'将来負担比率（分子）の構造'!K$45</f>
        <v>3638</v>
      </c>
      <c r="I62" s="135"/>
      <c r="J62" s="135"/>
      <c r="K62" s="135">
        <f>'将来負担比率（分子）の構造'!L$45</f>
        <v>3537</v>
      </c>
      <c r="L62" s="135"/>
      <c r="M62" s="135"/>
      <c r="N62" s="135">
        <f>'将来負担比率（分子）の構造'!M$45</f>
        <v>3367</v>
      </c>
      <c r="O62" s="135"/>
      <c r="P62" s="135"/>
    </row>
    <row r="63" spans="1:16">
      <c r="A63" s="135" t="s">
        <v>27</v>
      </c>
      <c r="B63" s="135">
        <f>'将来負担比率（分子）の構造'!I$44</f>
        <v>1742</v>
      </c>
      <c r="C63" s="135"/>
      <c r="D63" s="135"/>
      <c r="E63" s="135">
        <f>'将来負担比率（分子）の構造'!J$44</f>
        <v>1498</v>
      </c>
      <c r="F63" s="135"/>
      <c r="G63" s="135"/>
      <c r="H63" s="135">
        <f>'将来負担比率（分子）の構造'!K$44</f>
        <v>1251</v>
      </c>
      <c r="I63" s="135"/>
      <c r="J63" s="135"/>
      <c r="K63" s="135">
        <f>'将来負担比率（分子）の構造'!L$44</f>
        <v>1001</v>
      </c>
      <c r="L63" s="135"/>
      <c r="M63" s="135"/>
      <c r="N63" s="135">
        <f>'将来負担比率（分子）の構造'!M$44</f>
        <v>747</v>
      </c>
      <c r="O63" s="135"/>
      <c r="P63" s="135"/>
    </row>
    <row r="64" spans="1:16">
      <c r="A64" s="135" t="s">
        <v>26</v>
      </c>
      <c r="B64" s="135">
        <f>'将来負担比率（分子）の構造'!I$43</f>
        <v>6009</v>
      </c>
      <c r="C64" s="135"/>
      <c r="D64" s="135"/>
      <c r="E64" s="135">
        <f>'将来負担比率（分子）の構造'!J$43</f>
        <v>5884</v>
      </c>
      <c r="F64" s="135"/>
      <c r="G64" s="135"/>
      <c r="H64" s="135">
        <f>'将来負担比率（分子）の構造'!K$43</f>
        <v>5386</v>
      </c>
      <c r="I64" s="135"/>
      <c r="J64" s="135"/>
      <c r="K64" s="135">
        <f>'将来負担比率（分子）の構造'!L$43</f>
        <v>5130</v>
      </c>
      <c r="L64" s="135"/>
      <c r="M64" s="135"/>
      <c r="N64" s="135">
        <f>'将来負担比率（分子）の構造'!M$43</f>
        <v>4959</v>
      </c>
      <c r="O64" s="135"/>
      <c r="P64" s="135"/>
    </row>
    <row r="65" spans="1:16">
      <c r="A65" s="135" t="s">
        <v>25</v>
      </c>
      <c r="B65" s="135">
        <f>'将来負担比率（分子）の構造'!I$42</f>
        <v>783</v>
      </c>
      <c r="C65" s="135"/>
      <c r="D65" s="135"/>
      <c r="E65" s="135">
        <f>'将来負担比率（分子）の構造'!J$42</f>
        <v>729</v>
      </c>
      <c r="F65" s="135"/>
      <c r="G65" s="135"/>
      <c r="H65" s="135">
        <f>'将来負担比率（分子）の構造'!K$42</f>
        <v>561</v>
      </c>
      <c r="I65" s="135"/>
      <c r="J65" s="135"/>
      <c r="K65" s="135">
        <f>'将来負担比率（分子）の構造'!L$42</f>
        <v>458</v>
      </c>
      <c r="L65" s="135"/>
      <c r="M65" s="135"/>
      <c r="N65" s="135">
        <f>'将来負担比率（分子）の構造'!M$42</f>
        <v>384</v>
      </c>
      <c r="O65" s="135"/>
      <c r="P65" s="135"/>
    </row>
    <row r="66" spans="1:16">
      <c r="A66" s="135" t="s">
        <v>24</v>
      </c>
      <c r="B66" s="135">
        <f>'将来負担比率（分子）の構造'!I$41</f>
        <v>18989</v>
      </c>
      <c r="C66" s="135"/>
      <c r="D66" s="135"/>
      <c r="E66" s="135">
        <f>'将来負担比率（分子）の構造'!J$41</f>
        <v>18182</v>
      </c>
      <c r="F66" s="135"/>
      <c r="G66" s="135"/>
      <c r="H66" s="135">
        <f>'将来負担比率（分子）の構造'!K$41</f>
        <v>18346</v>
      </c>
      <c r="I66" s="135"/>
      <c r="J66" s="135"/>
      <c r="K66" s="135">
        <f>'将来負担比率（分子）の構造'!L$41</f>
        <v>18893</v>
      </c>
      <c r="L66" s="135"/>
      <c r="M66" s="135"/>
      <c r="N66" s="135">
        <f>'将来負担比率（分子）の構造'!M$41</f>
        <v>20049</v>
      </c>
      <c r="O66" s="135"/>
      <c r="P66" s="135"/>
    </row>
    <row r="67" spans="1:16">
      <c r="A67" s="135" t="s">
        <v>62</v>
      </c>
      <c r="B67" s="135" t="e">
        <f>NA()</f>
        <v>#N/A</v>
      </c>
      <c r="C67" s="135">
        <f>IF(ISNUMBER('将来負担比率（分子）の構造'!I$52), IF('将来負担比率（分子）の構造'!I$52 &lt; 0, 0, '将来負担比率（分子）の構造'!I$52), NA())</f>
        <v>8614</v>
      </c>
      <c r="D67" s="135" t="e">
        <f>NA()</f>
        <v>#N/A</v>
      </c>
      <c r="E67" s="135" t="e">
        <f>NA()</f>
        <v>#N/A</v>
      </c>
      <c r="F67" s="135">
        <f>IF(ISNUMBER('将来負担比率（分子）の構造'!J$52), IF('将来負担比率（分子）の構造'!J$52 &lt; 0, 0, '将来負担比率（分子）の構造'!J$52), NA())</f>
        <v>7721</v>
      </c>
      <c r="G67" s="135" t="e">
        <f>NA()</f>
        <v>#N/A</v>
      </c>
      <c r="H67" s="135" t="e">
        <f>NA()</f>
        <v>#N/A</v>
      </c>
      <c r="I67" s="135">
        <f>IF(ISNUMBER('将来負担比率（分子）の構造'!K$52), IF('将来負担比率（分子）の構造'!K$52 &lt; 0, 0, '将来負担比率（分子）の構造'!K$52), NA())</f>
        <v>7067</v>
      </c>
      <c r="J67" s="135" t="e">
        <f>NA()</f>
        <v>#N/A</v>
      </c>
      <c r="K67" s="135" t="e">
        <f>NA()</f>
        <v>#N/A</v>
      </c>
      <c r="L67" s="135">
        <f>IF(ISNUMBER('将来負担比率（分子）の構造'!L$52), IF('将来負担比率（分子）の構造'!L$52 &lt; 0, 0, '将来負担比率（分子）の構造'!L$52), NA())</f>
        <v>6862</v>
      </c>
      <c r="M67" s="135" t="e">
        <f>NA()</f>
        <v>#N/A</v>
      </c>
      <c r="N67" s="135" t="e">
        <f>NA()</f>
        <v>#N/A</v>
      </c>
      <c r="O67" s="135">
        <f>IF(ISNUMBER('将来負担比率（分子）の構造'!M$52), IF('将来負担比率（分子）の構造'!M$52 &lt; 0, 0, '将来負担比率（分子）の構造'!M$52), NA())</f>
        <v>6300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640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189</v>
      </c>
      <c r="DI1" s="600"/>
      <c r="DJ1" s="600"/>
      <c r="DK1" s="600"/>
      <c r="DL1" s="600"/>
      <c r="DM1" s="600"/>
      <c r="DN1" s="601"/>
      <c r="DP1" s="599" t="s">
        <v>190</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191</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192</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193</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194</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195</v>
      </c>
      <c r="S4" s="603"/>
      <c r="T4" s="603"/>
      <c r="U4" s="603"/>
      <c r="V4" s="603"/>
      <c r="W4" s="603"/>
      <c r="X4" s="603"/>
      <c r="Y4" s="604"/>
      <c r="Z4" s="602" t="s">
        <v>196</v>
      </c>
      <c r="AA4" s="603"/>
      <c r="AB4" s="603"/>
      <c r="AC4" s="604"/>
      <c r="AD4" s="602" t="s">
        <v>197</v>
      </c>
      <c r="AE4" s="603"/>
      <c r="AF4" s="603"/>
      <c r="AG4" s="603"/>
      <c r="AH4" s="603"/>
      <c r="AI4" s="603"/>
      <c r="AJ4" s="603"/>
      <c r="AK4" s="604"/>
      <c r="AL4" s="602" t="s">
        <v>196</v>
      </c>
      <c r="AM4" s="603"/>
      <c r="AN4" s="603"/>
      <c r="AO4" s="604"/>
      <c r="AP4" s="608" t="s">
        <v>198</v>
      </c>
      <c r="AQ4" s="608"/>
      <c r="AR4" s="608"/>
      <c r="AS4" s="608"/>
      <c r="AT4" s="608"/>
      <c r="AU4" s="608"/>
      <c r="AV4" s="608"/>
      <c r="AW4" s="608"/>
      <c r="AX4" s="608"/>
      <c r="AY4" s="608"/>
      <c r="AZ4" s="608"/>
      <c r="BA4" s="608"/>
      <c r="BB4" s="608"/>
      <c r="BC4" s="608"/>
      <c r="BD4" s="608"/>
      <c r="BE4" s="608"/>
      <c r="BF4" s="608"/>
      <c r="BG4" s="608" t="s">
        <v>199</v>
      </c>
      <c r="BH4" s="608"/>
      <c r="BI4" s="608"/>
      <c r="BJ4" s="608"/>
      <c r="BK4" s="608"/>
      <c r="BL4" s="608"/>
      <c r="BM4" s="608"/>
      <c r="BN4" s="608"/>
      <c r="BO4" s="608" t="s">
        <v>196</v>
      </c>
      <c r="BP4" s="608"/>
      <c r="BQ4" s="608"/>
      <c r="BR4" s="608"/>
      <c r="BS4" s="608" t="s">
        <v>200</v>
      </c>
      <c r="BT4" s="608"/>
      <c r="BU4" s="608"/>
      <c r="BV4" s="608"/>
      <c r="BW4" s="608"/>
      <c r="BX4" s="608"/>
      <c r="BY4" s="608"/>
      <c r="BZ4" s="608"/>
      <c r="CA4" s="608"/>
      <c r="CB4" s="608"/>
      <c r="CD4" s="605" t="s">
        <v>201</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202</v>
      </c>
      <c r="C5" s="610"/>
      <c r="D5" s="610"/>
      <c r="E5" s="610"/>
      <c r="F5" s="610"/>
      <c r="G5" s="610"/>
      <c r="H5" s="610"/>
      <c r="I5" s="610"/>
      <c r="J5" s="610"/>
      <c r="K5" s="610"/>
      <c r="L5" s="610"/>
      <c r="M5" s="610"/>
      <c r="N5" s="610"/>
      <c r="O5" s="610"/>
      <c r="P5" s="610"/>
      <c r="Q5" s="611"/>
      <c r="R5" s="612">
        <v>3242167</v>
      </c>
      <c r="S5" s="613"/>
      <c r="T5" s="613"/>
      <c r="U5" s="613"/>
      <c r="V5" s="613"/>
      <c r="W5" s="613"/>
      <c r="X5" s="613"/>
      <c r="Y5" s="614"/>
      <c r="Z5" s="615">
        <v>15.5</v>
      </c>
      <c r="AA5" s="615"/>
      <c r="AB5" s="615"/>
      <c r="AC5" s="615"/>
      <c r="AD5" s="616">
        <v>3241780</v>
      </c>
      <c r="AE5" s="616"/>
      <c r="AF5" s="616"/>
      <c r="AG5" s="616"/>
      <c r="AH5" s="616"/>
      <c r="AI5" s="616"/>
      <c r="AJ5" s="616"/>
      <c r="AK5" s="616"/>
      <c r="AL5" s="617">
        <v>34.9</v>
      </c>
      <c r="AM5" s="618"/>
      <c r="AN5" s="618"/>
      <c r="AO5" s="619"/>
      <c r="AP5" s="609" t="s">
        <v>203</v>
      </c>
      <c r="AQ5" s="610"/>
      <c r="AR5" s="610"/>
      <c r="AS5" s="610"/>
      <c r="AT5" s="610"/>
      <c r="AU5" s="610"/>
      <c r="AV5" s="610"/>
      <c r="AW5" s="610"/>
      <c r="AX5" s="610"/>
      <c r="AY5" s="610"/>
      <c r="AZ5" s="610"/>
      <c r="BA5" s="610"/>
      <c r="BB5" s="610"/>
      <c r="BC5" s="610"/>
      <c r="BD5" s="610"/>
      <c r="BE5" s="610"/>
      <c r="BF5" s="611"/>
      <c r="BG5" s="623">
        <v>3241096</v>
      </c>
      <c r="BH5" s="624"/>
      <c r="BI5" s="624"/>
      <c r="BJ5" s="624"/>
      <c r="BK5" s="624"/>
      <c r="BL5" s="624"/>
      <c r="BM5" s="624"/>
      <c r="BN5" s="625"/>
      <c r="BO5" s="626">
        <v>100</v>
      </c>
      <c r="BP5" s="626"/>
      <c r="BQ5" s="626"/>
      <c r="BR5" s="626"/>
      <c r="BS5" s="627">
        <v>19922</v>
      </c>
      <c r="BT5" s="627"/>
      <c r="BU5" s="627"/>
      <c r="BV5" s="627"/>
      <c r="BW5" s="627"/>
      <c r="BX5" s="627"/>
      <c r="BY5" s="627"/>
      <c r="BZ5" s="627"/>
      <c r="CA5" s="627"/>
      <c r="CB5" s="631"/>
      <c r="CD5" s="605" t="s">
        <v>198</v>
      </c>
      <c r="CE5" s="606"/>
      <c r="CF5" s="606"/>
      <c r="CG5" s="606"/>
      <c r="CH5" s="606"/>
      <c r="CI5" s="606"/>
      <c r="CJ5" s="606"/>
      <c r="CK5" s="606"/>
      <c r="CL5" s="606"/>
      <c r="CM5" s="606"/>
      <c r="CN5" s="606"/>
      <c r="CO5" s="606"/>
      <c r="CP5" s="606"/>
      <c r="CQ5" s="607"/>
      <c r="CR5" s="605" t="s">
        <v>204</v>
      </c>
      <c r="CS5" s="606"/>
      <c r="CT5" s="606"/>
      <c r="CU5" s="606"/>
      <c r="CV5" s="606"/>
      <c r="CW5" s="606"/>
      <c r="CX5" s="606"/>
      <c r="CY5" s="607"/>
      <c r="CZ5" s="605" t="s">
        <v>196</v>
      </c>
      <c r="DA5" s="606"/>
      <c r="DB5" s="606"/>
      <c r="DC5" s="607"/>
      <c r="DD5" s="605" t="s">
        <v>205</v>
      </c>
      <c r="DE5" s="606"/>
      <c r="DF5" s="606"/>
      <c r="DG5" s="606"/>
      <c r="DH5" s="606"/>
      <c r="DI5" s="606"/>
      <c r="DJ5" s="606"/>
      <c r="DK5" s="606"/>
      <c r="DL5" s="606"/>
      <c r="DM5" s="606"/>
      <c r="DN5" s="606"/>
      <c r="DO5" s="606"/>
      <c r="DP5" s="607"/>
      <c r="DQ5" s="605" t="s">
        <v>206</v>
      </c>
      <c r="DR5" s="606"/>
      <c r="DS5" s="606"/>
      <c r="DT5" s="606"/>
      <c r="DU5" s="606"/>
      <c r="DV5" s="606"/>
      <c r="DW5" s="606"/>
      <c r="DX5" s="606"/>
      <c r="DY5" s="606"/>
      <c r="DZ5" s="606"/>
      <c r="EA5" s="606"/>
      <c r="EB5" s="606"/>
      <c r="EC5" s="607"/>
    </row>
    <row r="6" spans="2:143" ht="11.25" customHeight="1">
      <c r="B6" s="620" t="s">
        <v>207</v>
      </c>
      <c r="C6" s="621"/>
      <c r="D6" s="621"/>
      <c r="E6" s="621"/>
      <c r="F6" s="621"/>
      <c r="G6" s="621"/>
      <c r="H6" s="621"/>
      <c r="I6" s="621"/>
      <c r="J6" s="621"/>
      <c r="K6" s="621"/>
      <c r="L6" s="621"/>
      <c r="M6" s="621"/>
      <c r="N6" s="621"/>
      <c r="O6" s="621"/>
      <c r="P6" s="621"/>
      <c r="Q6" s="622"/>
      <c r="R6" s="623">
        <v>199574</v>
      </c>
      <c r="S6" s="624"/>
      <c r="T6" s="624"/>
      <c r="U6" s="624"/>
      <c r="V6" s="624"/>
      <c r="W6" s="624"/>
      <c r="X6" s="624"/>
      <c r="Y6" s="625"/>
      <c r="Z6" s="626">
        <v>1</v>
      </c>
      <c r="AA6" s="626"/>
      <c r="AB6" s="626"/>
      <c r="AC6" s="626"/>
      <c r="AD6" s="627">
        <v>199574</v>
      </c>
      <c r="AE6" s="627"/>
      <c r="AF6" s="627"/>
      <c r="AG6" s="627"/>
      <c r="AH6" s="627"/>
      <c r="AI6" s="627"/>
      <c r="AJ6" s="627"/>
      <c r="AK6" s="627"/>
      <c r="AL6" s="628">
        <v>2.1</v>
      </c>
      <c r="AM6" s="629"/>
      <c r="AN6" s="629"/>
      <c r="AO6" s="630"/>
      <c r="AP6" s="620" t="s">
        <v>208</v>
      </c>
      <c r="AQ6" s="621"/>
      <c r="AR6" s="621"/>
      <c r="AS6" s="621"/>
      <c r="AT6" s="621"/>
      <c r="AU6" s="621"/>
      <c r="AV6" s="621"/>
      <c r="AW6" s="621"/>
      <c r="AX6" s="621"/>
      <c r="AY6" s="621"/>
      <c r="AZ6" s="621"/>
      <c r="BA6" s="621"/>
      <c r="BB6" s="621"/>
      <c r="BC6" s="621"/>
      <c r="BD6" s="621"/>
      <c r="BE6" s="621"/>
      <c r="BF6" s="622"/>
      <c r="BG6" s="623">
        <v>3241096</v>
      </c>
      <c r="BH6" s="624"/>
      <c r="BI6" s="624"/>
      <c r="BJ6" s="624"/>
      <c r="BK6" s="624"/>
      <c r="BL6" s="624"/>
      <c r="BM6" s="624"/>
      <c r="BN6" s="625"/>
      <c r="BO6" s="626">
        <v>100</v>
      </c>
      <c r="BP6" s="626"/>
      <c r="BQ6" s="626"/>
      <c r="BR6" s="626"/>
      <c r="BS6" s="627">
        <v>19922</v>
      </c>
      <c r="BT6" s="627"/>
      <c r="BU6" s="627"/>
      <c r="BV6" s="627"/>
      <c r="BW6" s="627"/>
      <c r="BX6" s="627"/>
      <c r="BY6" s="627"/>
      <c r="BZ6" s="627"/>
      <c r="CA6" s="627"/>
      <c r="CB6" s="631"/>
      <c r="CD6" s="634" t="s">
        <v>209</v>
      </c>
      <c r="CE6" s="635"/>
      <c r="CF6" s="635"/>
      <c r="CG6" s="635"/>
      <c r="CH6" s="635"/>
      <c r="CI6" s="635"/>
      <c r="CJ6" s="635"/>
      <c r="CK6" s="635"/>
      <c r="CL6" s="635"/>
      <c r="CM6" s="635"/>
      <c r="CN6" s="635"/>
      <c r="CO6" s="635"/>
      <c r="CP6" s="635"/>
      <c r="CQ6" s="636"/>
      <c r="CR6" s="623">
        <v>188873</v>
      </c>
      <c r="CS6" s="624"/>
      <c r="CT6" s="624"/>
      <c r="CU6" s="624"/>
      <c r="CV6" s="624"/>
      <c r="CW6" s="624"/>
      <c r="CX6" s="624"/>
      <c r="CY6" s="625"/>
      <c r="CZ6" s="626">
        <v>0.9</v>
      </c>
      <c r="DA6" s="626"/>
      <c r="DB6" s="626"/>
      <c r="DC6" s="626"/>
      <c r="DD6" s="632" t="s">
        <v>210</v>
      </c>
      <c r="DE6" s="624"/>
      <c r="DF6" s="624"/>
      <c r="DG6" s="624"/>
      <c r="DH6" s="624"/>
      <c r="DI6" s="624"/>
      <c r="DJ6" s="624"/>
      <c r="DK6" s="624"/>
      <c r="DL6" s="624"/>
      <c r="DM6" s="624"/>
      <c r="DN6" s="624"/>
      <c r="DO6" s="624"/>
      <c r="DP6" s="625"/>
      <c r="DQ6" s="632">
        <v>188867</v>
      </c>
      <c r="DR6" s="624"/>
      <c r="DS6" s="624"/>
      <c r="DT6" s="624"/>
      <c r="DU6" s="624"/>
      <c r="DV6" s="624"/>
      <c r="DW6" s="624"/>
      <c r="DX6" s="624"/>
      <c r="DY6" s="624"/>
      <c r="DZ6" s="624"/>
      <c r="EA6" s="624"/>
      <c r="EB6" s="624"/>
      <c r="EC6" s="633"/>
    </row>
    <row r="7" spans="2:143" ht="11.25" customHeight="1">
      <c r="B7" s="620" t="s">
        <v>211</v>
      </c>
      <c r="C7" s="621"/>
      <c r="D7" s="621"/>
      <c r="E7" s="621"/>
      <c r="F7" s="621"/>
      <c r="G7" s="621"/>
      <c r="H7" s="621"/>
      <c r="I7" s="621"/>
      <c r="J7" s="621"/>
      <c r="K7" s="621"/>
      <c r="L7" s="621"/>
      <c r="M7" s="621"/>
      <c r="N7" s="621"/>
      <c r="O7" s="621"/>
      <c r="P7" s="621"/>
      <c r="Q7" s="622"/>
      <c r="R7" s="623">
        <v>2812</v>
      </c>
      <c r="S7" s="624"/>
      <c r="T7" s="624"/>
      <c r="U7" s="624"/>
      <c r="V7" s="624"/>
      <c r="W7" s="624"/>
      <c r="X7" s="624"/>
      <c r="Y7" s="625"/>
      <c r="Z7" s="626">
        <v>0</v>
      </c>
      <c r="AA7" s="626"/>
      <c r="AB7" s="626"/>
      <c r="AC7" s="626"/>
      <c r="AD7" s="627">
        <v>2812</v>
      </c>
      <c r="AE7" s="627"/>
      <c r="AF7" s="627"/>
      <c r="AG7" s="627"/>
      <c r="AH7" s="627"/>
      <c r="AI7" s="627"/>
      <c r="AJ7" s="627"/>
      <c r="AK7" s="627"/>
      <c r="AL7" s="628">
        <v>0</v>
      </c>
      <c r="AM7" s="629"/>
      <c r="AN7" s="629"/>
      <c r="AO7" s="630"/>
      <c r="AP7" s="620" t="s">
        <v>212</v>
      </c>
      <c r="AQ7" s="621"/>
      <c r="AR7" s="621"/>
      <c r="AS7" s="621"/>
      <c r="AT7" s="621"/>
      <c r="AU7" s="621"/>
      <c r="AV7" s="621"/>
      <c r="AW7" s="621"/>
      <c r="AX7" s="621"/>
      <c r="AY7" s="621"/>
      <c r="AZ7" s="621"/>
      <c r="BA7" s="621"/>
      <c r="BB7" s="621"/>
      <c r="BC7" s="621"/>
      <c r="BD7" s="621"/>
      <c r="BE7" s="621"/>
      <c r="BF7" s="622"/>
      <c r="BG7" s="623">
        <v>851815</v>
      </c>
      <c r="BH7" s="624"/>
      <c r="BI7" s="624"/>
      <c r="BJ7" s="624"/>
      <c r="BK7" s="624"/>
      <c r="BL7" s="624"/>
      <c r="BM7" s="624"/>
      <c r="BN7" s="625"/>
      <c r="BO7" s="626">
        <v>26.3</v>
      </c>
      <c r="BP7" s="626"/>
      <c r="BQ7" s="626"/>
      <c r="BR7" s="626"/>
      <c r="BS7" s="627">
        <v>19922</v>
      </c>
      <c r="BT7" s="627"/>
      <c r="BU7" s="627"/>
      <c r="BV7" s="627"/>
      <c r="BW7" s="627"/>
      <c r="BX7" s="627"/>
      <c r="BY7" s="627"/>
      <c r="BZ7" s="627"/>
      <c r="CA7" s="627"/>
      <c r="CB7" s="631"/>
      <c r="CD7" s="637" t="s">
        <v>213</v>
      </c>
      <c r="CE7" s="638"/>
      <c r="CF7" s="638"/>
      <c r="CG7" s="638"/>
      <c r="CH7" s="638"/>
      <c r="CI7" s="638"/>
      <c r="CJ7" s="638"/>
      <c r="CK7" s="638"/>
      <c r="CL7" s="638"/>
      <c r="CM7" s="638"/>
      <c r="CN7" s="638"/>
      <c r="CO7" s="638"/>
      <c r="CP7" s="638"/>
      <c r="CQ7" s="639"/>
      <c r="CR7" s="623">
        <v>3152688</v>
      </c>
      <c r="CS7" s="624"/>
      <c r="CT7" s="624"/>
      <c r="CU7" s="624"/>
      <c r="CV7" s="624"/>
      <c r="CW7" s="624"/>
      <c r="CX7" s="624"/>
      <c r="CY7" s="625"/>
      <c r="CZ7" s="626">
        <v>15.5</v>
      </c>
      <c r="DA7" s="626"/>
      <c r="DB7" s="626"/>
      <c r="DC7" s="626"/>
      <c r="DD7" s="632">
        <v>56835</v>
      </c>
      <c r="DE7" s="624"/>
      <c r="DF7" s="624"/>
      <c r="DG7" s="624"/>
      <c r="DH7" s="624"/>
      <c r="DI7" s="624"/>
      <c r="DJ7" s="624"/>
      <c r="DK7" s="624"/>
      <c r="DL7" s="624"/>
      <c r="DM7" s="624"/>
      <c r="DN7" s="624"/>
      <c r="DO7" s="624"/>
      <c r="DP7" s="625"/>
      <c r="DQ7" s="632">
        <v>2315382</v>
      </c>
      <c r="DR7" s="624"/>
      <c r="DS7" s="624"/>
      <c r="DT7" s="624"/>
      <c r="DU7" s="624"/>
      <c r="DV7" s="624"/>
      <c r="DW7" s="624"/>
      <c r="DX7" s="624"/>
      <c r="DY7" s="624"/>
      <c r="DZ7" s="624"/>
      <c r="EA7" s="624"/>
      <c r="EB7" s="624"/>
      <c r="EC7" s="633"/>
    </row>
    <row r="8" spans="2:143" ht="11.25" customHeight="1">
      <c r="B8" s="620" t="s">
        <v>214</v>
      </c>
      <c r="C8" s="621"/>
      <c r="D8" s="621"/>
      <c r="E8" s="621"/>
      <c r="F8" s="621"/>
      <c r="G8" s="621"/>
      <c r="H8" s="621"/>
      <c r="I8" s="621"/>
      <c r="J8" s="621"/>
      <c r="K8" s="621"/>
      <c r="L8" s="621"/>
      <c r="M8" s="621"/>
      <c r="N8" s="621"/>
      <c r="O8" s="621"/>
      <c r="P8" s="621"/>
      <c r="Q8" s="622"/>
      <c r="R8" s="623">
        <v>7764</v>
      </c>
      <c r="S8" s="624"/>
      <c r="T8" s="624"/>
      <c r="U8" s="624"/>
      <c r="V8" s="624"/>
      <c r="W8" s="624"/>
      <c r="X8" s="624"/>
      <c r="Y8" s="625"/>
      <c r="Z8" s="626">
        <v>0</v>
      </c>
      <c r="AA8" s="626"/>
      <c r="AB8" s="626"/>
      <c r="AC8" s="626"/>
      <c r="AD8" s="627">
        <v>7764</v>
      </c>
      <c r="AE8" s="627"/>
      <c r="AF8" s="627"/>
      <c r="AG8" s="627"/>
      <c r="AH8" s="627"/>
      <c r="AI8" s="627"/>
      <c r="AJ8" s="627"/>
      <c r="AK8" s="627"/>
      <c r="AL8" s="628">
        <v>0.1</v>
      </c>
      <c r="AM8" s="629"/>
      <c r="AN8" s="629"/>
      <c r="AO8" s="630"/>
      <c r="AP8" s="620" t="s">
        <v>215</v>
      </c>
      <c r="AQ8" s="621"/>
      <c r="AR8" s="621"/>
      <c r="AS8" s="621"/>
      <c r="AT8" s="621"/>
      <c r="AU8" s="621"/>
      <c r="AV8" s="621"/>
      <c r="AW8" s="621"/>
      <c r="AX8" s="621"/>
      <c r="AY8" s="621"/>
      <c r="AZ8" s="621"/>
      <c r="BA8" s="621"/>
      <c r="BB8" s="621"/>
      <c r="BC8" s="621"/>
      <c r="BD8" s="621"/>
      <c r="BE8" s="621"/>
      <c r="BF8" s="622"/>
      <c r="BG8" s="623">
        <v>35799</v>
      </c>
      <c r="BH8" s="624"/>
      <c r="BI8" s="624"/>
      <c r="BJ8" s="624"/>
      <c r="BK8" s="624"/>
      <c r="BL8" s="624"/>
      <c r="BM8" s="624"/>
      <c r="BN8" s="625"/>
      <c r="BO8" s="626">
        <v>1.1000000000000001</v>
      </c>
      <c r="BP8" s="626"/>
      <c r="BQ8" s="626"/>
      <c r="BR8" s="626"/>
      <c r="BS8" s="632" t="s">
        <v>108</v>
      </c>
      <c r="BT8" s="624"/>
      <c r="BU8" s="624"/>
      <c r="BV8" s="624"/>
      <c r="BW8" s="624"/>
      <c r="BX8" s="624"/>
      <c r="BY8" s="624"/>
      <c r="BZ8" s="624"/>
      <c r="CA8" s="624"/>
      <c r="CB8" s="633"/>
      <c r="CD8" s="637" t="s">
        <v>216</v>
      </c>
      <c r="CE8" s="638"/>
      <c r="CF8" s="638"/>
      <c r="CG8" s="638"/>
      <c r="CH8" s="638"/>
      <c r="CI8" s="638"/>
      <c r="CJ8" s="638"/>
      <c r="CK8" s="638"/>
      <c r="CL8" s="638"/>
      <c r="CM8" s="638"/>
      <c r="CN8" s="638"/>
      <c r="CO8" s="638"/>
      <c r="CP8" s="638"/>
      <c r="CQ8" s="639"/>
      <c r="CR8" s="623">
        <v>5441057</v>
      </c>
      <c r="CS8" s="624"/>
      <c r="CT8" s="624"/>
      <c r="CU8" s="624"/>
      <c r="CV8" s="624"/>
      <c r="CW8" s="624"/>
      <c r="CX8" s="624"/>
      <c r="CY8" s="625"/>
      <c r="CZ8" s="626">
        <v>26.8</v>
      </c>
      <c r="DA8" s="626"/>
      <c r="DB8" s="626"/>
      <c r="DC8" s="626"/>
      <c r="DD8" s="632">
        <v>28624</v>
      </c>
      <c r="DE8" s="624"/>
      <c r="DF8" s="624"/>
      <c r="DG8" s="624"/>
      <c r="DH8" s="624"/>
      <c r="DI8" s="624"/>
      <c r="DJ8" s="624"/>
      <c r="DK8" s="624"/>
      <c r="DL8" s="624"/>
      <c r="DM8" s="624"/>
      <c r="DN8" s="624"/>
      <c r="DO8" s="624"/>
      <c r="DP8" s="625"/>
      <c r="DQ8" s="632">
        <v>2596713</v>
      </c>
      <c r="DR8" s="624"/>
      <c r="DS8" s="624"/>
      <c r="DT8" s="624"/>
      <c r="DU8" s="624"/>
      <c r="DV8" s="624"/>
      <c r="DW8" s="624"/>
      <c r="DX8" s="624"/>
      <c r="DY8" s="624"/>
      <c r="DZ8" s="624"/>
      <c r="EA8" s="624"/>
      <c r="EB8" s="624"/>
      <c r="EC8" s="633"/>
    </row>
    <row r="9" spans="2:143" ht="11.25" customHeight="1">
      <c r="B9" s="620" t="s">
        <v>217</v>
      </c>
      <c r="C9" s="621"/>
      <c r="D9" s="621"/>
      <c r="E9" s="621"/>
      <c r="F9" s="621"/>
      <c r="G9" s="621"/>
      <c r="H9" s="621"/>
      <c r="I9" s="621"/>
      <c r="J9" s="621"/>
      <c r="K9" s="621"/>
      <c r="L9" s="621"/>
      <c r="M9" s="621"/>
      <c r="N9" s="621"/>
      <c r="O9" s="621"/>
      <c r="P9" s="621"/>
      <c r="Q9" s="622"/>
      <c r="R9" s="623">
        <v>6458</v>
      </c>
      <c r="S9" s="624"/>
      <c r="T9" s="624"/>
      <c r="U9" s="624"/>
      <c r="V9" s="624"/>
      <c r="W9" s="624"/>
      <c r="X9" s="624"/>
      <c r="Y9" s="625"/>
      <c r="Z9" s="626">
        <v>0</v>
      </c>
      <c r="AA9" s="626"/>
      <c r="AB9" s="626"/>
      <c r="AC9" s="626"/>
      <c r="AD9" s="627">
        <v>6458</v>
      </c>
      <c r="AE9" s="627"/>
      <c r="AF9" s="627"/>
      <c r="AG9" s="627"/>
      <c r="AH9" s="627"/>
      <c r="AI9" s="627"/>
      <c r="AJ9" s="627"/>
      <c r="AK9" s="627"/>
      <c r="AL9" s="628">
        <v>0.1</v>
      </c>
      <c r="AM9" s="629"/>
      <c r="AN9" s="629"/>
      <c r="AO9" s="630"/>
      <c r="AP9" s="620" t="s">
        <v>218</v>
      </c>
      <c r="AQ9" s="621"/>
      <c r="AR9" s="621"/>
      <c r="AS9" s="621"/>
      <c r="AT9" s="621"/>
      <c r="AU9" s="621"/>
      <c r="AV9" s="621"/>
      <c r="AW9" s="621"/>
      <c r="AX9" s="621"/>
      <c r="AY9" s="621"/>
      <c r="AZ9" s="621"/>
      <c r="BA9" s="621"/>
      <c r="BB9" s="621"/>
      <c r="BC9" s="621"/>
      <c r="BD9" s="621"/>
      <c r="BE9" s="621"/>
      <c r="BF9" s="622"/>
      <c r="BG9" s="623">
        <v>637361</v>
      </c>
      <c r="BH9" s="624"/>
      <c r="BI9" s="624"/>
      <c r="BJ9" s="624"/>
      <c r="BK9" s="624"/>
      <c r="BL9" s="624"/>
      <c r="BM9" s="624"/>
      <c r="BN9" s="625"/>
      <c r="BO9" s="626">
        <v>19.7</v>
      </c>
      <c r="BP9" s="626"/>
      <c r="BQ9" s="626"/>
      <c r="BR9" s="626"/>
      <c r="BS9" s="632" t="s">
        <v>108</v>
      </c>
      <c r="BT9" s="624"/>
      <c r="BU9" s="624"/>
      <c r="BV9" s="624"/>
      <c r="BW9" s="624"/>
      <c r="BX9" s="624"/>
      <c r="BY9" s="624"/>
      <c r="BZ9" s="624"/>
      <c r="CA9" s="624"/>
      <c r="CB9" s="633"/>
      <c r="CD9" s="637" t="s">
        <v>219</v>
      </c>
      <c r="CE9" s="638"/>
      <c r="CF9" s="638"/>
      <c r="CG9" s="638"/>
      <c r="CH9" s="638"/>
      <c r="CI9" s="638"/>
      <c r="CJ9" s="638"/>
      <c r="CK9" s="638"/>
      <c r="CL9" s="638"/>
      <c r="CM9" s="638"/>
      <c r="CN9" s="638"/>
      <c r="CO9" s="638"/>
      <c r="CP9" s="638"/>
      <c r="CQ9" s="639"/>
      <c r="CR9" s="623">
        <v>1783491</v>
      </c>
      <c r="CS9" s="624"/>
      <c r="CT9" s="624"/>
      <c r="CU9" s="624"/>
      <c r="CV9" s="624"/>
      <c r="CW9" s="624"/>
      <c r="CX9" s="624"/>
      <c r="CY9" s="625"/>
      <c r="CZ9" s="626">
        <v>8.8000000000000007</v>
      </c>
      <c r="DA9" s="626"/>
      <c r="DB9" s="626"/>
      <c r="DC9" s="626"/>
      <c r="DD9" s="632">
        <v>21347</v>
      </c>
      <c r="DE9" s="624"/>
      <c r="DF9" s="624"/>
      <c r="DG9" s="624"/>
      <c r="DH9" s="624"/>
      <c r="DI9" s="624"/>
      <c r="DJ9" s="624"/>
      <c r="DK9" s="624"/>
      <c r="DL9" s="624"/>
      <c r="DM9" s="624"/>
      <c r="DN9" s="624"/>
      <c r="DO9" s="624"/>
      <c r="DP9" s="625"/>
      <c r="DQ9" s="632">
        <v>1689756</v>
      </c>
      <c r="DR9" s="624"/>
      <c r="DS9" s="624"/>
      <c r="DT9" s="624"/>
      <c r="DU9" s="624"/>
      <c r="DV9" s="624"/>
      <c r="DW9" s="624"/>
      <c r="DX9" s="624"/>
      <c r="DY9" s="624"/>
      <c r="DZ9" s="624"/>
      <c r="EA9" s="624"/>
      <c r="EB9" s="624"/>
      <c r="EC9" s="633"/>
    </row>
    <row r="10" spans="2:143" ht="11.25" customHeight="1">
      <c r="B10" s="620" t="s">
        <v>220</v>
      </c>
      <c r="C10" s="621"/>
      <c r="D10" s="621"/>
      <c r="E10" s="621"/>
      <c r="F10" s="621"/>
      <c r="G10" s="621"/>
      <c r="H10" s="621"/>
      <c r="I10" s="621"/>
      <c r="J10" s="621"/>
      <c r="K10" s="621"/>
      <c r="L10" s="621"/>
      <c r="M10" s="621"/>
      <c r="N10" s="621"/>
      <c r="O10" s="621"/>
      <c r="P10" s="621"/>
      <c r="Q10" s="622"/>
      <c r="R10" s="623">
        <v>455999</v>
      </c>
      <c r="S10" s="624"/>
      <c r="T10" s="624"/>
      <c r="U10" s="624"/>
      <c r="V10" s="624"/>
      <c r="W10" s="624"/>
      <c r="X10" s="624"/>
      <c r="Y10" s="625"/>
      <c r="Z10" s="626">
        <v>2.2000000000000002</v>
      </c>
      <c r="AA10" s="626"/>
      <c r="AB10" s="626"/>
      <c r="AC10" s="626"/>
      <c r="AD10" s="627">
        <v>455999</v>
      </c>
      <c r="AE10" s="627"/>
      <c r="AF10" s="627"/>
      <c r="AG10" s="627"/>
      <c r="AH10" s="627"/>
      <c r="AI10" s="627"/>
      <c r="AJ10" s="627"/>
      <c r="AK10" s="627"/>
      <c r="AL10" s="628">
        <v>4.9000000000000004</v>
      </c>
      <c r="AM10" s="629"/>
      <c r="AN10" s="629"/>
      <c r="AO10" s="630"/>
      <c r="AP10" s="620" t="s">
        <v>221</v>
      </c>
      <c r="AQ10" s="621"/>
      <c r="AR10" s="621"/>
      <c r="AS10" s="621"/>
      <c r="AT10" s="621"/>
      <c r="AU10" s="621"/>
      <c r="AV10" s="621"/>
      <c r="AW10" s="621"/>
      <c r="AX10" s="621"/>
      <c r="AY10" s="621"/>
      <c r="AZ10" s="621"/>
      <c r="BA10" s="621"/>
      <c r="BB10" s="621"/>
      <c r="BC10" s="621"/>
      <c r="BD10" s="621"/>
      <c r="BE10" s="621"/>
      <c r="BF10" s="622"/>
      <c r="BG10" s="623">
        <v>59510</v>
      </c>
      <c r="BH10" s="624"/>
      <c r="BI10" s="624"/>
      <c r="BJ10" s="624"/>
      <c r="BK10" s="624"/>
      <c r="BL10" s="624"/>
      <c r="BM10" s="624"/>
      <c r="BN10" s="625"/>
      <c r="BO10" s="626">
        <v>1.8</v>
      </c>
      <c r="BP10" s="626"/>
      <c r="BQ10" s="626"/>
      <c r="BR10" s="626"/>
      <c r="BS10" s="632" t="s">
        <v>108</v>
      </c>
      <c r="BT10" s="624"/>
      <c r="BU10" s="624"/>
      <c r="BV10" s="624"/>
      <c r="BW10" s="624"/>
      <c r="BX10" s="624"/>
      <c r="BY10" s="624"/>
      <c r="BZ10" s="624"/>
      <c r="CA10" s="624"/>
      <c r="CB10" s="633"/>
      <c r="CD10" s="637" t="s">
        <v>222</v>
      </c>
      <c r="CE10" s="638"/>
      <c r="CF10" s="638"/>
      <c r="CG10" s="638"/>
      <c r="CH10" s="638"/>
      <c r="CI10" s="638"/>
      <c r="CJ10" s="638"/>
      <c r="CK10" s="638"/>
      <c r="CL10" s="638"/>
      <c r="CM10" s="638"/>
      <c r="CN10" s="638"/>
      <c r="CO10" s="638"/>
      <c r="CP10" s="638"/>
      <c r="CQ10" s="639"/>
      <c r="CR10" s="623">
        <v>16676</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12242</v>
      </c>
      <c r="DR10" s="624"/>
      <c r="DS10" s="624"/>
      <c r="DT10" s="624"/>
      <c r="DU10" s="624"/>
      <c r="DV10" s="624"/>
      <c r="DW10" s="624"/>
      <c r="DX10" s="624"/>
      <c r="DY10" s="624"/>
      <c r="DZ10" s="624"/>
      <c r="EA10" s="624"/>
      <c r="EB10" s="624"/>
      <c r="EC10" s="633"/>
    </row>
    <row r="11" spans="2:143" ht="11.25" customHeight="1">
      <c r="B11" s="620" t="s">
        <v>223</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224</v>
      </c>
      <c r="AQ11" s="621"/>
      <c r="AR11" s="621"/>
      <c r="AS11" s="621"/>
      <c r="AT11" s="621"/>
      <c r="AU11" s="621"/>
      <c r="AV11" s="621"/>
      <c r="AW11" s="621"/>
      <c r="AX11" s="621"/>
      <c r="AY11" s="621"/>
      <c r="AZ11" s="621"/>
      <c r="BA11" s="621"/>
      <c r="BB11" s="621"/>
      <c r="BC11" s="621"/>
      <c r="BD11" s="621"/>
      <c r="BE11" s="621"/>
      <c r="BF11" s="622"/>
      <c r="BG11" s="623">
        <v>119145</v>
      </c>
      <c r="BH11" s="624"/>
      <c r="BI11" s="624"/>
      <c r="BJ11" s="624"/>
      <c r="BK11" s="624"/>
      <c r="BL11" s="624"/>
      <c r="BM11" s="624"/>
      <c r="BN11" s="625"/>
      <c r="BO11" s="626">
        <v>3.7</v>
      </c>
      <c r="BP11" s="626"/>
      <c r="BQ11" s="626"/>
      <c r="BR11" s="626"/>
      <c r="BS11" s="632">
        <v>19922</v>
      </c>
      <c r="BT11" s="624"/>
      <c r="BU11" s="624"/>
      <c r="BV11" s="624"/>
      <c r="BW11" s="624"/>
      <c r="BX11" s="624"/>
      <c r="BY11" s="624"/>
      <c r="BZ11" s="624"/>
      <c r="CA11" s="624"/>
      <c r="CB11" s="633"/>
      <c r="CD11" s="637" t="s">
        <v>225</v>
      </c>
      <c r="CE11" s="638"/>
      <c r="CF11" s="638"/>
      <c r="CG11" s="638"/>
      <c r="CH11" s="638"/>
      <c r="CI11" s="638"/>
      <c r="CJ11" s="638"/>
      <c r="CK11" s="638"/>
      <c r="CL11" s="638"/>
      <c r="CM11" s="638"/>
      <c r="CN11" s="638"/>
      <c r="CO11" s="638"/>
      <c r="CP11" s="638"/>
      <c r="CQ11" s="639"/>
      <c r="CR11" s="623">
        <v>1437008</v>
      </c>
      <c r="CS11" s="624"/>
      <c r="CT11" s="624"/>
      <c r="CU11" s="624"/>
      <c r="CV11" s="624"/>
      <c r="CW11" s="624"/>
      <c r="CX11" s="624"/>
      <c r="CY11" s="625"/>
      <c r="CZ11" s="626">
        <v>7.1</v>
      </c>
      <c r="DA11" s="626"/>
      <c r="DB11" s="626"/>
      <c r="DC11" s="626"/>
      <c r="DD11" s="632">
        <v>407629</v>
      </c>
      <c r="DE11" s="624"/>
      <c r="DF11" s="624"/>
      <c r="DG11" s="624"/>
      <c r="DH11" s="624"/>
      <c r="DI11" s="624"/>
      <c r="DJ11" s="624"/>
      <c r="DK11" s="624"/>
      <c r="DL11" s="624"/>
      <c r="DM11" s="624"/>
      <c r="DN11" s="624"/>
      <c r="DO11" s="624"/>
      <c r="DP11" s="625"/>
      <c r="DQ11" s="632">
        <v>681463</v>
      </c>
      <c r="DR11" s="624"/>
      <c r="DS11" s="624"/>
      <c r="DT11" s="624"/>
      <c r="DU11" s="624"/>
      <c r="DV11" s="624"/>
      <c r="DW11" s="624"/>
      <c r="DX11" s="624"/>
      <c r="DY11" s="624"/>
      <c r="DZ11" s="624"/>
      <c r="EA11" s="624"/>
      <c r="EB11" s="624"/>
      <c r="EC11" s="633"/>
    </row>
    <row r="12" spans="2:143" ht="11.25" customHeight="1">
      <c r="B12" s="620" t="s">
        <v>226</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227</v>
      </c>
      <c r="AQ12" s="621"/>
      <c r="AR12" s="621"/>
      <c r="AS12" s="621"/>
      <c r="AT12" s="621"/>
      <c r="AU12" s="621"/>
      <c r="AV12" s="621"/>
      <c r="AW12" s="621"/>
      <c r="AX12" s="621"/>
      <c r="AY12" s="621"/>
      <c r="AZ12" s="621"/>
      <c r="BA12" s="621"/>
      <c r="BB12" s="621"/>
      <c r="BC12" s="621"/>
      <c r="BD12" s="621"/>
      <c r="BE12" s="621"/>
      <c r="BF12" s="622"/>
      <c r="BG12" s="623">
        <v>2148597</v>
      </c>
      <c r="BH12" s="624"/>
      <c r="BI12" s="624"/>
      <c r="BJ12" s="624"/>
      <c r="BK12" s="624"/>
      <c r="BL12" s="624"/>
      <c r="BM12" s="624"/>
      <c r="BN12" s="625"/>
      <c r="BO12" s="626">
        <v>66.3</v>
      </c>
      <c r="BP12" s="626"/>
      <c r="BQ12" s="626"/>
      <c r="BR12" s="626"/>
      <c r="BS12" s="632" t="s">
        <v>108</v>
      </c>
      <c r="BT12" s="624"/>
      <c r="BU12" s="624"/>
      <c r="BV12" s="624"/>
      <c r="BW12" s="624"/>
      <c r="BX12" s="624"/>
      <c r="BY12" s="624"/>
      <c r="BZ12" s="624"/>
      <c r="CA12" s="624"/>
      <c r="CB12" s="633"/>
      <c r="CD12" s="637" t="s">
        <v>228</v>
      </c>
      <c r="CE12" s="638"/>
      <c r="CF12" s="638"/>
      <c r="CG12" s="638"/>
      <c r="CH12" s="638"/>
      <c r="CI12" s="638"/>
      <c r="CJ12" s="638"/>
      <c r="CK12" s="638"/>
      <c r="CL12" s="638"/>
      <c r="CM12" s="638"/>
      <c r="CN12" s="638"/>
      <c r="CO12" s="638"/>
      <c r="CP12" s="638"/>
      <c r="CQ12" s="639"/>
      <c r="CR12" s="623">
        <v>851266</v>
      </c>
      <c r="CS12" s="624"/>
      <c r="CT12" s="624"/>
      <c r="CU12" s="624"/>
      <c r="CV12" s="624"/>
      <c r="CW12" s="624"/>
      <c r="CX12" s="624"/>
      <c r="CY12" s="625"/>
      <c r="CZ12" s="626">
        <v>4.2</v>
      </c>
      <c r="DA12" s="626"/>
      <c r="DB12" s="626"/>
      <c r="DC12" s="626"/>
      <c r="DD12" s="632">
        <v>197489</v>
      </c>
      <c r="DE12" s="624"/>
      <c r="DF12" s="624"/>
      <c r="DG12" s="624"/>
      <c r="DH12" s="624"/>
      <c r="DI12" s="624"/>
      <c r="DJ12" s="624"/>
      <c r="DK12" s="624"/>
      <c r="DL12" s="624"/>
      <c r="DM12" s="624"/>
      <c r="DN12" s="624"/>
      <c r="DO12" s="624"/>
      <c r="DP12" s="625"/>
      <c r="DQ12" s="632">
        <v>582858</v>
      </c>
      <c r="DR12" s="624"/>
      <c r="DS12" s="624"/>
      <c r="DT12" s="624"/>
      <c r="DU12" s="624"/>
      <c r="DV12" s="624"/>
      <c r="DW12" s="624"/>
      <c r="DX12" s="624"/>
      <c r="DY12" s="624"/>
      <c r="DZ12" s="624"/>
      <c r="EA12" s="624"/>
      <c r="EB12" s="624"/>
      <c r="EC12" s="633"/>
    </row>
    <row r="13" spans="2:143" ht="11.25" customHeight="1">
      <c r="B13" s="620" t="s">
        <v>229</v>
      </c>
      <c r="C13" s="621"/>
      <c r="D13" s="621"/>
      <c r="E13" s="621"/>
      <c r="F13" s="621"/>
      <c r="G13" s="621"/>
      <c r="H13" s="621"/>
      <c r="I13" s="621"/>
      <c r="J13" s="621"/>
      <c r="K13" s="621"/>
      <c r="L13" s="621"/>
      <c r="M13" s="621"/>
      <c r="N13" s="621"/>
      <c r="O13" s="621"/>
      <c r="P13" s="621"/>
      <c r="Q13" s="622"/>
      <c r="R13" s="623">
        <v>18021</v>
      </c>
      <c r="S13" s="624"/>
      <c r="T13" s="624"/>
      <c r="U13" s="624"/>
      <c r="V13" s="624"/>
      <c r="W13" s="624"/>
      <c r="X13" s="624"/>
      <c r="Y13" s="625"/>
      <c r="Z13" s="626">
        <v>0.1</v>
      </c>
      <c r="AA13" s="626"/>
      <c r="AB13" s="626"/>
      <c r="AC13" s="626"/>
      <c r="AD13" s="627">
        <v>18021</v>
      </c>
      <c r="AE13" s="627"/>
      <c r="AF13" s="627"/>
      <c r="AG13" s="627"/>
      <c r="AH13" s="627"/>
      <c r="AI13" s="627"/>
      <c r="AJ13" s="627"/>
      <c r="AK13" s="627"/>
      <c r="AL13" s="628">
        <v>0.2</v>
      </c>
      <c r="AM13" s="629"/>
      <c r="AN13" s="629"/>
      <c r="AO13" s="630"/>
      <c r="AP13" s="620" t="s">
        <v>230</v>
      </c>
      <c r="AQ13" s="621"/>
      <c r="AR13" s="621"/>
      <c r="AS13" s="621"/>
      <c r="AT13" s="621"/>
      <c r="AU13" s="621"/>
      <c r="AV13" s="621"/>
      <c r="AW13" s="621"/>
      <c r="AX13" s="621"/>
      <c r="AY13" s="621"/>
      <c r="AZ13" s="621"/>
      <c r="BA13" s="621"/>
      <c r="BB13" s="621"/>
      <c r="BC13" s="621"/>
      <c r="BD13" s="621"/>
      <c r="BE13" s="621"/>
      <c r="BF13" s="622"/>
      <c r="BG13" s="623">
        <v>1981548</v>
      </c>
      <c r="BH13" s="624"/>
      <c r="BI13" s="624"/>
      <c r="BJ13" s="624"/>
      <c r="BK13" s="624"/>
      <c r="BL13" s="624"/>
      <c r="BM13" s="624"/>
      <c r="BN13" s="625"/>
      <c r="BO13" s="626">
        <v>61.1</v>
      </c>
      <c r="BP13" s="626"/>
      <c r="BQ13" s="626"/>
      <c r="BR13" s="626"/>
      <c r="BS13" s="632" t="s">
        <v>108</v>
      </c>
      <c r="BT13" s="624"/>
      <c r="BU13" s="624"/>
      <c r="BV13" s="624"/>
      <c r="BW13" s="624"/>
      <c r="BX13" s="624"/>
      <c r="BY13" s="624"/>
      <c r="BZ13" s="624"/>
      <c r="CA13" s="624"/>
      <c r="CB13" s="633"/>
      <c r="CD13" s="637" t="s">
        <v>231</v>
      </c>
      <c r="CE13" s="638"/>
      <c r="CF13" s="638"/>
      <c r="CG13" s="638"/>
      <c r="CH13" s="638"/>
      <c r="CI13" s="638"/>
      <c r="CJ13" s="638"/>
      <c r="CK13" s="638"/>
      <c r="CL13" s="638"/>
      <c r="CM13" s="638"/>
      <c r="CN13" s="638"/>
      <c r="CO13" s="638"/>
      <c r="CP13" s="638"/>
      <c r="CQ13" s="639"/>
      <c r="CR13" s="623">
        <v>1654750</v>
      </c>
      <c r="CS13" s="624"/>
      <c r="CT13" s="624"/>
      <c r="CU13" s="624"/>
      <c r="CV13" s="624"/>
      <c r="CW13" s="624"/>
      <c r="CX13" s="624"/>
      <c r="CY13" s="625"/>
      <c r="CZ13" s="626">
        <v>8.1</v>
      </c>
      <c r="DA13" s="626"/>
      <c r="DB13" s="626"/>
      <c r="DC13" s="626"/>
      <c r="DD13" s="632">
        <v>1182443</v>
      </c>
      <c r="DE13" s="624"/>
      <c r="DF13" s="624"/>
      <c r="DG13" s="624"/>
      <c r="DH13" s="624"/>
      <c r="DI13" s="624"/>
      <c r="DJ13" s="624"/>
      <c r="DK13" s="624"/>
      <c r="DL13" s="624"/>
      <c r="DM13" s="624"/>
      <c r="DN13" s="624"/>
      <c r="DO13" s="624"/>
      <c r="DP13" s="625"/>
      <c r="DQ13" s="632">
        <v>516295</v>
      </c>
      <c r="DR13" s="624"/>
      <c r="DS13" s="624"/>
      <c r="DT13" s="624"/>
      <c r="DU13" s="624"/>
      <c r="DV13" s="624"/>
      <c r="DW13" s="624"/>
      <c r="DX13" s="624"/>
      <c r="DY13" s="624"/>
      <c r="DZ13" s="624"/>
      <c r="EA13" s="624"/>
      <c r="EB13" s="624"/>
      <c r="EC13" s="633"/>
    </row>
    <row r="14" spans="2:143" ht="11.25" customHeight="1">
      <c r="B14" s="620" t="s">
        <v>232</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233</v>
      </c>
      <c r="AQ14" s="621"/>
      <c r="AR14" s="621"/>
      <c r="AS14" s="621"/>
      <c r="AT14" s="621"/>
      <c r="AU14" s="621"/>
      <c r="AV14" s="621"/>
      <c r="AW14" s="621"/>
      <c r="AX14" s="621"/>
      <c r="AY14" s="621"/>
      <c r="AZ14" s="621"/>
      <c r="BA14" s="621"/>
      <c r="BB14" s="621"/>
      <c r="BC14" s="621"/>
      <c r="BD14" s="621"/>
      <c r="BE14" s="621"/>
      <c r="BF14" s="622"/>
      <c r="BG14" s="623">
        <v>70261</v>
      </c>
      <c r="BH14" s="624"/>
      <c r="BI14" s="624"/>
      <c r="BJ14" s="624"/>
      <c r="BK14" s="624"/>
      <c r="BL14" s="624"/>
      <c r="BM14" s="624"/>
      <c r="BN14" s="625"/>
      <c r="BO14" s="626">
        <v>2.2000000000000002</v>
      </c>
      <c r="BP14" s="626"/>
      <c r="BQ14" s="626"/>
      <c r="BR14" s="626"/>
      <c r="BS14" s="632" t="s">
        <v>108</v>
      </c>
      <c r="BT14" s="624"/>
      <c r="BU14" s="624"/>
      <c r="BV14" s="624"/>
      <c r="BW14" s="624"/>
      <c r="BX14" s="624"/>
      <c r="BY14" s="624"/>
      <c r="BZ14" s="624"/>
      <c r="CA14" s="624"/>
      <c r="CB14" s="633"/>
      <c r="CD14" s="637" t="s">
        <v>234</v>
      </c>
      <c r="CE14" s="638"/>
      <c r="CF14" s="638"/>
      <c r="CG14" s="638"/>
      <c r="CH14" s="638"/>
      <c r="CI14" s="638"/>
      <c r="CJ14" s="638"/>
      <c r="CK14" s="638"/>
      <c r="CL14" s="638"/>
      <c r="CM14" s="638"/>
      <c r="CN14" s="638"/>
      <c r="CO14" s="638"/>
      <c r="CP14" s="638"/>
      <c r="CQ14" s="639"/>
      <c r="CR14" s="623">
        <v>1733728</v>
      </c>
      <c r="CS14" s="624"/>
      <c r="CT14" s="624"/>
      <c r="CU14" s="624"/>
      <c r="CV14" s="624"/>
      <c r="CW14" s="624"/>
      <c r="CX14" s="624"/>
      <c r="CY14" s="625"/>
      <c r="CZ14" s="626">
        <v>8.5</v>
      </c>
      <c r="DA14" s="626"/>
      <c r="DB14" s="626"/>
      <c r="DC14" s="626"/>
      <c r="DD14" s="632">
        <v>1155238</v>
      </c>
      <c r="DE14" s="624"/>
      <c r="DF14" s="624"/>
      <c r="DG14" s="624"/>
      <c r="DH14" s="624"/>
      <c r="DI14" s="624"/>
      <c r="DJ14" s="624"/>
      <c r="DK14" s="624"/>
      <c r="DL14" s="624"/>
      <c r="DM14" s="624"/>
      <c r="DN14" s="624"/>
      <c r="DO14" s="624"/>
      <c r="DP14" s="625"/>
      <c r="DQ14" s="632">
        <v>630838</v>
      </c>
      <c r="DR14" s="624"/>
      <c r="DS14" s="624"/>
      <c r="DT14" s="624"/>
      <c r="DU14" s="624"/>
      <c r="DV14" s="624"/>
      <c r="DW14" s="624"/>
      <c r="DX14" s="624"/>
      <c r="DY14" s="624"/>
      <c r="DZ14" s="624"/>
      <c r="EA14" s="624"/>
      <c r="EB14" s="624"/>
      <c r="EC14" s="633"/>
    </row>
    <row r="15" spans="2:143" ht="11.25" customHeight="1">
      <c r="B15" s="620" t="s">
        <v>235</v>
      </c>
      <c r="C15" s="621"/>
      <c r="D15" s="621"/>
      <c r="E15" s="621"/>
      <c r="F15" s="621"/>
      <c r="G15" s="621"/>
      <c r="H15" s="621"/>
      <c r="I15" s="621"/>
      <c r="J15" s="621"/>
      <c r="K15" s="621"/>
      <c r="L15" s="621"/>
      <c r="M15" s="621"/>
      <c r="N15" s="621"/>
      <c r="O15" s="621"/>
      <c r="P15" s="621"/>
      <c r="Q15" s="622"/>
      <c r="R15" s="623">
        <v>5883</v>
      </c>
      <c r="S15" s="624"/>
      <c r="T15" s="624"/>
      <c r="U15" s="624"/>
      <c r="V15" s="624"/>
      <c r="W15" s="624"/>
      <c r="X15" s="624"/>
      <c r="Y15" s="625"/>
      <c r="Z15" s="626">
        <v>0</v>
      </c>
      <c r="AA15" s="626"/>
      <c r="AB15" s="626"/>
      <c r="AC15" s="626"/>
      <c r="AD15" s="627">
        <v>5883</v>
      </c>
      <c r="AE15" s="627"/>
      <c r="AF15" s="627"/>
      <c r="AG15" s="627"/>
      <c r="AH15" s="627"/>
      <c r="AI15" s="627"/>
      <c r="AJ15" s="627"/>
      <c r="AK15" s="627"/>
      <c r="AL15" s="628">
        <v>0.1</v>
      </c>
      <c r="AM15" s="629"/>
      <c r="AN15" s="629"/>
      <c r="AO15" s="630"/>
      <c r="AP15" s="620" t="s">
        <v>236</v>
      </c>
      <c r="AQ15" s="621"/>
      <c r="AR15" s="621"/>
      <c r="AS15" s="621"/>
      <c r="AT15" s="621"/>
      <c r="AU15" s="621"/>
      <c r="AV15" s="621"/>
      <c r="AW15" s="621"/>
      <c r="AX15" s="621"/>
      <c r="AY15" s="621"/>
      <c r="AZ15" s="621"/>
      <c r="BA15" s="621"/>
      <c r="BB15" s="621"/>
      <c r="BC15" s="621"/>
      <c r="BD15" s="621"/>
      <c r="BE15" s="621"/>
      <c r="BF15" s="622"/>
      <c r="BG15" s="623">
        <v>170423</v>
      </c>
      <c r="BH15" s="624"/>
      <c r="BI15" s="624"/>
      <c r="BJ15" s="624"/>
      <c r="BK15" s="624"/>
      <c r="BL15" s="624"/>
      <c r="BM15" s="624"/>
      <c r="BN15" s="625"/>
      <c r="BO15" s="626">
        <v>5.3</v>
      </c>
      <c r="BP15" s="626"/>
      <c r="BQ15" s="626"/>
      <c r="BR15" s="626"/>
      <c r="BS15" s="632" t="s">
        <v>108</v>
      </c>
      <c r="BT15" s="624"/>
      <c r="BU15" s="624"/>
      <c r="BV15" s="624"/>
      <c r="BW15" s="624"/>
      <c r="BX15" s="624"/>
      <c r="BY15" s="624"/>
      <c r="BZ15" s="624"/>
      <c r="CA15" s="624"/>
      <c r="CB15" s="633"/>
      <c r="CD15" s="637" t="s">
        <v>237</v>
      </c>
      <c r="CE15" s="638"/>
      <c r="CF15" s="638"/>
      <c r="CG15" s="638"/>
      <c r="CH15" s="638"/>
      <c r="CI15" s="638"/>
      <c r="CJ15" s="638"/>
      <c r="CK15" s="638"/>
      <c r="CL15" s="638"/>
      <c r="CM15" s="638"/>
      <c r="CN15" s="638"/>
      <c r="CO15" s="638"/>
      <c r="CP15" s="638"/>
      <c r="CQ15" s="639"/>
      <c r="CR15" s="623">
        <v>1682343</v>
      </c>
      <c r="CS15" s="624"/>
      <c r="CT15" s="624"/>
      <c r="CU15" s="624"/>
      <c r="CV15" s="624"/>
      <c r="CW15" s="624"/>
      <c r="CX15" s="624"/>
      <c r="CY15" s="625"/>
      <c r="CZ15" s="626">
        <v>8.3000000000000007</v>
      </c>
      <c r="DA15" s="626"/>
      <c r="DB15" s="626"/>
      <c r="DC15" s="626"/>
      <c r="DD15" s="632">
        <v>740234</v>
      </c>
      <c r="DE15" s="624"/>
      <c r="DF15" s="624"/>
      <c r="DG15" s="624"/>
      <c r="DH15" s="624"/>
      <c r="DI15" s="624"/>
      <c r="DJ15" s="624"/>
      <c r="DK15" s="624"/>
      <c r="DL15" s="624"/>
      <c r="DM15" s="624"/>
      <c r="DN15" s="624"/>
      <c r="DO15" s="624"/>
      <c r="DP15" s="625"/>
      <c r="DQ15" s="632">
        <v>927932</v>
      </c>
      <c r="DR15" s="624"/>
      <c r="DS15" s="624"/>
      <c r="DT15" s="624"/>
      <c r="DU15" s="624"/>
      <c r="DV15" s="624"/>
      <c r="DW15" s="624"/>
      <c r="DX15" s="624"/>
      <c r="DY15" s="624"/>
      <c r="DZ15" s="624"/>
      <c r="EA15" s="624"/>
      <c r="EB15" s="624"/>
      <c r="EC15" s="633"/>
    </row>
    <row r="16" spans="2:143" ht="11.25" customHeight="1">
      <c r="B16" s="620" t="s">
        <v>238</v>
      </c>
      <c r="C16" s="621"/>
      <c r="D16" s="621"/>
      <c r="E16" s="621"/>
      <c r="F16" s="621"/>
      <c r="G16" s="621"/>
      <c r="H16" s="621"/>
      <c r="I16" s="621"/>
      <c r="J16" s="621"/>
      <c r="K16" s="621"/>
      <c r="L16" s="621"/>
      <c r="M16" s="621"/>
      <c r="N16" s="621"/>
      <c r="O16" s="621"/>
      <c r="P16" s="621"/>
      <c r="Q16" s="622"/>
      <c r="R16" s="623">
        <v>6523214</v>
      </c>
      <c r="S16" s="624"/>
      <c r="T16" s="624"/>
      <c r="U16" s="624"/>
      <c r="V16" s="624"/>
      <c r="W16" s="624"/>
      <c r="X16" s="624"/>
      <c r="Y16" s="625"/>
      <c r="Z16" s="626">
        <v>31.2</v>
      </c>
      <c r="AA16" s="626"/>
      <c r="AB16" s="626"/>
      <c r="AC16" s="626"/>
      <c r="AD16" s="627">
        <v>5351896</v>
      </c>
      <c r="AE16" s="627"/>
      <c r="AF16" s="627"/>
      <c r="AG16" s="627"/>
      <c r="AH16" s="627"/>
      <c r="AI16" s="627"/>
      <c r="AJ16" s="627"/>
      <c r="AK16" s="627"/>
      <c r="AL16" s="628">
        <v>57.6</v>
      </c>
      <c r="AM16" s="629"/>
      <c r="AN16" s="629"/>
      <c r="AO16" s="630"/>
      <c r="AP16" s="620" t="s">
        <v>239</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240</v>
      </c>
      <c r="CE16" s="638"/>
      <c r="CF16" s="638"/>
      <c r="CG16" s="638"/>
      <c r="CH16" s="638"/>
      <c r="CI16" s="638"/>
      <c r="CJ16" s="638"/>
      <c r="CK16" s="638"/>
      <c r="CL16" s="638"/>
      <c r="CM16" s="638"/>
      <c r="CN16" s="638"/>
      <c r="CO16" s="638"/>
      <c r="CP16" s="638"/>
      <c r="CQ16" s="639"/>
      <c r="CR16" s="623">
        <v>254602</v>
      </c>
      <c r="CS16" s="624"/>
      <c r="CT16" s="624"/>
      <c r="CU16" s="624"/>
      <c r="CV16" s="624"/>
      <c r="CW16" s="624"/>
      <c r="CX16" s="624"/>
      <c r="CY16" s="625"/>
      <c r="CZ16" s="626">
        <v>1.3</v>
      </c>
      <c r="DA16" s="626"/>
      <c r="DB16" s="626"/>
      <c r="DC16" s="626"/>
      <c r="DD16" s="632" t="s">
        <v>108</v>
      </c>
      <c r="DE16" s="624"/>
      <c r="DF16" s="624"/>
      <c r="DG16" s="624"/>
      <c r="DH16" s="624"/>
      <c r="DI16" s="624"/>
      <c r="DJ16" s="624"/>
      <c r="DK16" s="624"/>
      <c r="DL16" s="624"/>
      <c r="DM16" s="624"/>
      <c r="DN16" s="624"/>
      <c r="DO16" s="624"/>
      <c r="DP16" s="625"/>
      <c r="DQ16" s="632">
        <v>95718</v>
      </c>
      <c r="DR16" s="624"/>
      <c r="DS16" s="624"/>
      <c r="DT16" s="624"/>
      <c r="DU16" s="624"/>
      <c r="DV16" s="624"/>
      <c r="DW16" s="624"/>
      <c r="DX16" s="624"/>
      <c r="DY16" s="624"/>
      <c r="DZ16" s="624"/>
      <c r="EA16" s="624"/>
      <c r="EB16" s="624"/>
      <c r="EC16" s="633"/>
    </row>
    <row r="17" spans="2:133" ht="11.25" customHeight="1">
      <c r="B17" s="620" t="s">
        <v>241</v>
      </c>
      <c r="C17" s="621"/>
      <c r="D17" s="621"/>
      <c r="E17" s="621"/>
      <c r="F17" s="621"/>
      <c r="G17" s="621"/>
      <c r="H17" s="621"/>
      <c r="I17" s="621"/>
      <c r="J17" s="621"/>
      <c r="K17" s="621"/>
      <c r="L17" s="621"/>
      <c r="M17" s="621"/>
      <c r="N17" s="621"/>
      <c r="O17" s="621"/>
      <c r="P17" s="621"/>
      <c r="Q17" s="622"/>
      <c r="R17" s="623">
        <v>5351896</v>
      </c>
      <c r="S17" s="624"/>
      <c r="T17" s="624"/>
      <c r="U17" s="624"/>
      <c r="V17" s="624"/>
      <c r="W17" s="624"/>
      <c r="X17" s="624"/>
      <c r="Y17" s="625"/>
      <c r="Z17" s="626">
        <v>25.6</v>
      </c>
      <c r="AA17" s="626"/>
      <c r="AB17" s="626"/>
      <c r="AC17" s="626"/>
      <c r="AD17" s="627">
        <v>5351896</v>
      </c>
      <c r="AE17" s="627"/>
      <c r="AF17" s="627"/>
      <c r="AG17" s="627"/>
      <c r="AH17" s="627"/>
      <c r="AI17" s="627"/>
      <c r="AJ17" s="627"/>
      <c r="AK17" s="627"/>
      <c r="AL17" s="628">
        <v>57.6</v>
      </c>
      <c r="AM17" s="629"/>
      <c r="AN17" s="629"/>
      <c r="AO17" s="630"/>
      <c r="AP17" s="620" t="s">
        <v>242</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243</v>
      </c>
      <c r="CE17" s="638"/>
      <c r="CF17" s="638"/>
      <c r="CG17" s="638"/>
      <c r="CH17" s="638"/>
      <c r="CI17" s="638"/>
      <c r="CJ17" s="638"/>
      <c r="CK17" s="638"/>
      <c r="CL17" s="638"/>
      <c r="CM17" s="638"/>
      <c r="CN17" s="638"/>
      <c r="CO17" s="638"/>
      <c r="CP17" s="638"/>
      <c r="CQ17" s="639"/>
      <c r="CR17" s="623">
        <v>2095916</v>
      </c>
      <c r="CS17" s="624"/>
      <c r="CT17" s="624"/>
      <c r="CU17" s="624"/>
      <c r="CV17" s="624"/>
      <c r="CW17" s="624"/>
      <c r="CX17" s="624"/>
      <c r="CY17" s="625"/>
      <c r="CZ17" s="626">
        <v>10.3</v>
      </c>
      <c r="DA17" s="626"/>
      <c r="DB17" s="626"/>
      <c r="DC17" s="626"/>
      <c r="DD17" s="632" t="s">
        <v>108</v>
      </c>
      <c r="DE17" s="624"/>
      <c r="DF17" s="624"/>
      <c r="DG17" s="624"/>
      <c r="DH17" s="624"/>
      <c r="DI17" s="624"/>
      <c r="DJ17" s="624"/>
      <c r="DK17" s="624"/>
      <c r="DL17" s="624"/>
      <c r="DM17" s="624"/>
      <c r="DN17" s="624"/>
      <c r="DO17" s="624"/>
      <c r="DP17" s="625"/>
      <c r="DQ17" s="632">
        <v>1993800</v>
      </c>
      <c r="DR17" s="624"/>
      <c r="DS17" s="624"/>
      <c r="DT17" s="624"/>
      <c r="DU17" s="624"/>
      <c r="DV17" s="624"/>
      <c r="DW17" s="624"/>
      <c r="DX17" s="624"/>
      <c r="DY17" s="624"/>
      <c r="DZ17" s="624"/>
      <c r="EA17" s="624"/>
      <c r="EB17" s="624"/>
      <c r="EC17" s="633"/>
    </row>
    <row r="18" spans="2:133" ht="11.25" customHeight="1">
      <c r="B18" s="620" t="s">
        <v>244</v>
      </c>
      <c r="C18" s="621"/>
      <c r="D18" s="621"/>
      <c r="E18" s="621"/>
      <c r="F18" s="621"/>
      <c r="G18" s="621"/>
      <c r="H18" s="621"/>
      <c r="I18" s="621"/>
      <c r="J18" s="621"/>
      <c r="K18" s="621"/>
      <c r="L18" s="621"/>
      <c r="M18" s="621"/>
      <c r="N18" s="621"/>
      <c r="O18" s="621"/>
      <c r="P18" s="621"/>
      <c r="Q18" s="622"/>
      <c r="R18" s="623">
        <v>1171318</v>
      </c>
      <c r="S18" s="624"/>
      <c r="T18" s="624"/>
      <c r="U18" s="624"/>
      <c r="V18" s="624"/>
      <c r="W18" s="624"/>
      <c r="X18" s="624"/>
      <c r="Y18" s="625"/>
      <c r="Z18" s="626">
        <v>5.6</v>
      </c>
      <c r="AA18" s="626"/>
      <c r="AB18" s="626"/>
      <c r="AC18" s="626"/>
      <c r="AD18" s="627" t="s">
        <v>108</v>
      </c>
      <c r="AE18" s="627"/>
      <c r="AF18" s="627"/>
      <c r="AG18" s="627"/>
      <c r="AH18" s="627"/>
      <c r="AI18" s="627"/>
      <c r="AJ18" s="627"/>
      <c r="AK18" s="627"/>
      <c r="AL18" s="628" t="s">
        <v>108</v>
      </c>
      <c r="AM18" s="629"/>
      <c r="AN18" s="629"/>
      <c r="AO18" s="630"/>
      <c r="AP18" s="620" t="s">
        <v>245</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246</v>
      </c>
      <c r="CE18" s="638"/>
      <c r="CF18" s="638"/>
      <c r="CG18" s="638"/>
      <c r="CH18" s="638"/>
      <c r="CI18" s="638"/>
      <c r="CJ18" s="638"/>
      <c r="CK18" s="638"/>
      <c r="CL18" s="638"/>
      <c r="CM18" s="638"/>
      <c r="CN18" s="638"/>
      <c r="CO18" s="638"/>
      <c r="CP18" s="638"/>
      <c r="CQ18" s="639"/>
      <c r="CR18" s="623">
        <v>18595</v>
      </c>
      <c r="CS18" s="624"/>
      <c r="CT18" s="624"/>
      <c r="CU18" s="624"/>
      <c r="CV18" s="624"/>
      <c r="CW18" s="624"/>
      <c r="CX18" s="624"/>
      <c r="CY18" s="625"/>
      <c r="CZ18" s="626">
        <v>0.1</v>
      </c>
      <c r="DA18" s="626"/>
      <c r="DB18" s="626"/>
      <c r="DC18" s="626"/>
      <c r="DD18" s="632">
        <v>18595</v>
      </c>
      <c r="DE18" s="624"/>
      <c r="DF18" s="624"/>
      <c r="DG18" s="624"/>
      <c r="DH18" s="624"/>
      <c r="DI18" s="624"/>
      <c r="DJ18" s="624"/>
      <c r="DK18" s="624"/>
      <c r="DL18" s="624"/>
      <c r="DM18" s="624"/>
      <c r="DN18" s="624"/>
      <c r="DO18" s="624"/>
      <c r="DP18" s="625"/>
      <c r="DQ18" s="632">
        <v>18595</v>
      </c>
      <c r="DR18" s="624"/>
      <c r="DS18" s="624"/>
      <c r="DT18" s="624"/>
      <c r="DU18" s="624"/>
      <c r="DV18" s="624"/>
      <c r="DW18" s="624"/>
      <c r="DX18" s="624"/>
      <c r="DY18" s="624"/>
      <c r="DZ18" s="624"/>
      <c r="EA18" s="624"/>
      <c r="EB18" s="624"/>
      <c r="EC18" s="633"/>
    </row>
    <row r="19" spans="2:133" ht="11.25" customHeight="1">
      <c r="B19" s="620" t="s">
        <v>247</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248</v>
      </c>
      <c r="AQ19" s="621"/>
      <c r="AR19" s="621"/>
      <c r="AS19" s="621"/>
      <c r="AT19" s="621"/>
      <c r="AU19" s="621"/>
      <c r="AV19" s="621"/>
      <c r="AW19" s="621"/>
      <c r="AX19" s="621"/>
      <c r="AY19" s="621"/>
      <c r="AZ19" s="621"/>
      <c r="BA19" s="621"/>
      <c r="BB19" s="621"/>
      <c r="BC19" s="621"/>
      <c r="BD19" s="621"/>
      <c r="BE19" s="621"/>
      <c r="BF19" s="622"/>
      <c r="BG19" s="623">
        <v>1071</v>
      </c>
      <c r="BH19" s="624"/>
      <c r="BI19" s="624"/>
      <c r="BJ19" s="624"/>
      <c r="BK19" s="624"/>
      <c r="BL19" s="624"/>
      <c r="BM19" s="624"/>
      <c r="BN19" s="625"/>
      <c r="BO19" s="626">
        <v>0</v>
      </c>
      <c r="BP19" s="626"/>
      <c r="BQ19" s="626"/>
      <c r="BR19" s="626"/>
      <c r="BS19" s="632" t="s">
        <v>108</v>
      </c>
      <c r="BT19" s="624"/>
      <c r="BU19" s="624"/>
      <c r="BV19" s="624"/>
      <c r="BW19" s="624"/>
      <c r="BX19" s="624"/>
      <c r="BY19" s="624"/>
      <c r="BZ19" s="624"/>
      <c r="CA19" s="624"/>
      <c r="CB19" s="633"/>
      <c r="CD19" s="637" t="s">
        <v>249</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250</v>
      </c>
      <c r="C20" s="621"/>
      <c r="D20" s="621"/>
      <c r="E20" s="621"/>
      <c r="F20" s="621"/>
      <c r="G20" s="621"/>
      <c r="H20" s="621"/>
      <c r="I20" s="621"/>
      <c r="J20" s="621"/>
      <c r="K20" s="621"/>
      <c r="L20" s="621"/>
      <c r="M20" s="621"/>
      <c r="N20" s="621"/>
      <c r="O20" s="621"/>
      <c r="P20" s="621"/>
      <c r="Q20" s="622"/>
      <c r="R20" s="623">
        <v>10461892</v>
      </c>
      <c r="S20" s="624"/>
      <c r="T20" s="624"/>
      <c r="U20" s="624"/>
      <c r="V20" s="624"/>
      <c r="W20" s="624"/>
      <c r="X20" s="624"/>
      <c r="Y20" s="625"/>
      <c r="Z20" s="626">
        <v>50.1</v>
      </c>
      <c r="AA20" s="626"/>
      <c r="AB20" s="626"/>
      <c r="AC20" s="626"/>
      <c r="AD20" s="627">
        <v>9290187</v>
      </c>
      <c r="AE20" s="627"/>
      <c r="AF20" s="627"/>
      <c r="AG20" s="627"/>
      <c r="AH20" s="627"/>
      <c r="AI20" s="627"/>
      <c r="AJ20" s="627"/>
      <c r="AK20" s="627"/>
      <c r="AL20" s="628">
        <v>100</v>
      </c>
      <c r="AM20" s="629"/>
      <c r="AN20" s="629"/>
      <c r="AO20" s="630"/>
      <c r="AP20" s="620" t="s">
        <v>251</v>
      </c>
      <c r="AQ20" s="621"/>
      <c r="AR20" s="621"/>
      <c r="AS20" s="621"/>
      <c r="AT20" s="621"/>
      <c r="AU20" s="621"/>
      <c r="AV20" s="621"/>
      <c r="AW20" s="621"/>
      <c r="AX20" s="621"/>
      <c r="AY20" s="621"/>
      <c r="AZ20" s="621"/>
      <c r="BA20" s="621"/>
      <c r="BB20" s="621"/>
      <c r="BC20" s="621"/>
      <c r="BD20" s="621"/>
      <c r="BE20" s="621"/>
      <c r="BF20" s="622"/>
      <c r="BG20" s="623">
        <v>1071</v>
      </c>
      <c r="BH20" s="624"/>
      <c r="BI20" s="624"/>
      <c r="BJ20" s="624"/>
      <c r="BK20" s="624"/>
      <c r="BL20" s="624"/>
      <c r="BM20" s="624"/>
      <c r="BN20" s="625"/>
      <c r="BO20" s="626">
        <v>0</v>
      </c>
      <c r="BP20" s="626"/>
      <c r="BQ20" s="626"/>
      <c r="BR20" s="626"/>
      <c r="BS20" s="632" t="s">
        <v>108</v>
      </c>
      <c r="BT20" s="624"/>
      <c r="BU20" s="624"/>
      <c r="BV20" s="624"/>
      <c r="BW20" s="624"/>
      <c r="BX20" s="624"/>
      <c r="BY20" s="624"/>
      <c r="BZ20" s="624"/>
      <c r="CA20" s="624"/>
      <c r="CB20" s="633"/>
      <c r="CD20" s="637" t="s">
        <v>252</v>
      </c>
      <c r="CE20" s="638"/>
      <c r="CF20" s="638"/>
      <c r="CG20" s="638"/>
      <c r="CH20" s="638"/>
      <c r="CI20" s="638"/>
      <c r="CJ20" s="638"/>
      <c r="CK20" s="638"/>
      <c r="CL20" s="638"/>
      <c r="CM20" s="638"/>
      <c r="CN20" s="638"/>
      <c r="CO20" s="638"/>
      <c r="CP20" s="638"/>
      <c r="CQ20" s="639"/>
      <c r="CR20" s="623">
        <v>20310993</v>
      </c>
      <c r="CS20" s="624"/>
      <c r="CT20" s="624"/>
      <c r="CU20" s="624"/>
      <c r="CV20" s="624"/>
      <c r="CW20" s="624"/>
      <c r="CX20" s="624"/>
      <c r="CY20" s="625"/>
      <c r="CZ20" s="626">
        <v>100</v>
      </c>
      <c r="DA20" s="626"/>
      <c r="DB20" s="626"/>
      <c r="DC20" s="626"/>
      <c r="DD20" s="632">
        <v>3808434</v>
      </c>
      <c r="DE20" s="624"/>
      <c r="DF20" s="624"/>
      <c r="DG20" s="624"/>
      <c r="DH20" s="624"/>
      <c r="DI20" s="624"/>
      <c r="DJ20" s="624"/>
      <c r="DK20" s="624"/>
      <c r="DL20" s="624"/>
      <c r="DM20" s="624"/>
      <c r="DN20" s="624"/>
      <c r="DO20" s="624"/>
      <c r="DP20" s="625"/>
      <c r="DQ20" s="632">
        <v>12250459</v>
      </c>
      <c r="DR20" s="624"/>
      <c r="DS20" s="624"/>
      <c r="DT20" s="624"/>
      <c r="DU20" s="624"/>
      <c r="DV20" s="624"/>
      <c r="DW20" s="624"/>
      <c r="DX20" s="624"/>
      <c r="DY20" s="624"/>
      <c r="DZ20" s="624"/>
      <c r="EA20" s="624"/>
      <c r="EB20" s="624"/>
      <c r="EC20" s="633"/>
    </row>
    <row r="21" spans="2:133" ht="11.25" customHeight="1">
      <c r="B21" s="620" t="s">
        <v>253</v>
      </c>
      <c r="C21" s="621"/>
      <c r="D21" s="621"/>
      <c r="E21" s="621"/>
      <c r="F21" s="621"/>
      <c r="G21" s="621"/>
      <c r="H21" s="621"/>
      <c r="I21" s="621"/>
      <c r="J21" s="621"/>
      <c r="K21" s="621"/>
      <c r="L21" s="621"/>
      <c r="M21" s="621"/>
      <c r="N21" s="621"/>
      <c r="O21" s="621"/>
      <c r="P21" s="621"/>
      <c r="Q21" s="622"/>
      <c r="R21" s="623">
        <v>2677</v>
      </c>
      <c r="S21" s="624"/>
      <c r="T21" s="624"/>
      <c r="U21" s="624"/>
      <c r="V21" s="624"/>
      <c r="W21" s="624"/>
      <c r="X21" s="624"/>
      <c r="Y21" s="625"/>
      <c r="Z21" s="626">
        <v>0</v>
      </c>
      <c r="AA21" s="626"/>
      <c r="AB21" s="626"/>
      <c r="AC21" s="626"/>
      <c r="AD21" s="627">
        <v>2677</v>
      </c>
      <c r="AE21" s="627"/>
      <c r="AF21" s="627"/>
      <c r="AG21" s="627"/>
      <c r="AH21" s="627"/>
      <c r="AI21" s="627"/>
      <c r="AJ21" s="627"/>
      <c r="AK21" s="627"/>
      <c r="AL21" s="628">
        <v>0</v>
      </c>
      <c r="AM21" s="629"/>
      <c r="AN21" s="629"/>
      <c r="AO21" s="630"/>
      <c r="AP21" s="640" t="s">
        <v>254</v>
      </c>
      <c r="AQ21" s="641"/>
      <c r="AR21" s="641"/>
      <c r="AS21" s="641"/>
      <c r="AT21" s="641"/>
      <c r="AU21" s="641"/>
      <c r="AV21" s="641"/>
      <c r="AW21" s="641"/>
      <c r="AX21" s="641"/>
      <c r="AY21" s="641"/>
      <c r="AZ21" s="641"/>
      <c r="BA21" s="641"/>
      <c r="BB21" s="641"/>
      <c r="BC21" s="641"/>
      <c r="BD21" s="641"/>
      <c r="BE21" s="641"/>
      <c r="BF21" s="642"/>
      <c r="BG21" s="623">
        <v>684</v>
      </c>
      <c r="BH21" s="624"/>
      <c r="BI21" s="624"/>
      <c r="BJ21" s="624"/>
      <c r="BK21" s="624"/>
      <c r="BL21" s="624"/>
      <c r="BM21" s="624"/>
      <c r="BN21" s="625"/>
      <c r="BO21" s="626">
        <v>0</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255</v>
      </c>
      <c r="C22" s="621"/>
      <c r="D22" s="621"/>
      <c r="E22" s="621"/>
      <c r="F22" s="621"/>
      <c r="G22" s="621"/>
      <c r="H22" s="621"/>
      <c r="I22" s="621"/>
      <c r="J22" s="621"/>
      <c r="K22" s="621"/>
      <c r="L22" s="621"/>
      <c r="M22" s="621"/>
      <c r="N22" s="621"/>
      <c r="O22" s="621"/>
      <c r="P22" s="621"/>
      <c r="Q22" s="622"/>
      <c r="R22" s="623">
        <v>145635</v>
      </c>
      <c r="S22" s="624"/>
      <c r="T22" s="624"/>
      <c r="U22" s="624"/>
      <c r="V22" s="624"/>
      <c r="W22" s="624"/>
      <c r="X22" s="624"/>
      <c r="Y22" s="625"/>
      <c r="Z22" s="626">
        <v>0.7</v>
      </c>
      <c r="AA22" s="626"/>
      <c r="AB22" s="626"/>
      <c r="AC22" s="626"/>
      <c r="AD22" s="627" t="s">
        <v>108</v>
      </c>
      <c r="AE22" s="627"/>
      <c r="AF22" s="627"/>
      <c r="AG22" s="627"/>
      <c r="AH22" s="627"/>
      <c r="AI22" s="627"/>
      <c r="AJ22" s="627"/>
      <c r="AK22" s="627"/>
      <c r="AL22" s="628" t="s">
        <v>108</v>
      </c>
      <c r="AM22" s="629"/>
      <c r="AN22" s="629"/>
      <c r="AO22" s="630"/>
      <c r="AP22" s="640" t="s">
        <v>256</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258</v>
      </c>
      <c r="C23" s="621"/>
      <c r="D23" s="621"/>
      <c r="E23" s="621"/>
      <c r="F23" s="621"/>
      <c r="G23" s="621"/>
      <c r="H23" s="621"/>
      <c r="I23" s="621"/>
      <c r="J23" s="621"/>
      <c r="K23" s="621"/>
      <c r="L23" s="621"/>
      <c r="M23" s="621"/>
      <c r="N23" s="621"/>
      <c r="O23" s="621"/>
      <c r="P23" s="621"/>
      <c r="Q23" s="622"/>
      <c r="R23" s="623">
        <v>281701</v>
      </c>
      <c r="S23" s="624"/>
      <c r="T23" s="624"/>
      <c r="U23" s="624"/>
      <c r="V23" s="624"/>
      <c r="W23" s="624"/>
      <c r="X23" s="624"/>
      <c r="Y23" s="625"/>
      <c r="Z23" s="626">
        <v>1.3</v>
      </c>
      <c r="AA23" s="626"/>
      <c r="AB23" s="626"/>
      <c r="AC23" s="626"/>
      <c r="AD23" s="627" t="s">
        <v>108</v>
      </c>
      <c r="AE23" s="627"/>
      <c r="AF23" s="627"/>
      <c r="AG23" s="627"/>
      <c r="AH23" s="627"/>
      <c r="AI23" s="627"/>
      <c r="AJ23" s="627"/>
      <c r="AK23" s="627"/>
      <c r="AL23" s="628" t="s">
        <v>108</v>
      </c>
      <c r="AM23" s="629"/>
      <c r="AN23" s="629"/>
      <c r="AO23" s="630"/>
      <c r="AP23" s="640" t="s">
        <v>259</v>
      </c>
      <c r="AQ23" s="641"/>
      <c r="AR23" s="641"/>
      <c r="AS23" s="641"/>
      <c r="AT23" s="641"/>
      <c r="AU23" s="641"/>
      <c r="AV23" s="641"/>
      <c r="AW23" s="641"/>
      <c r="AX23" s="641"/>
      <c r="AY23" s="641"/>
      <c r="AZ23" s="641"/>
      <c r="BA23" s="641"/>
      <c r="BB23" s="641"/>
      <c r="BC23" s="641"/>
      <c r="BD23" s="641"/>
      <c r="BE23" s="641"/>
      <c r="BF23" s="642"/>
      <c r="BG23" s="623">
        <v>387</v>
      </c>
      <c r="BH23" s="624"/>
      <c r="BI23" s="624"/>
      <c r="BJ23" s="624"/>
      <c r="BK23" s="624"/>
      <c r="BL23" s="624"/>
      <c r="BM23" s="624"/>
      <c r="BN23" s="625"/>
      <c r="BO23" s="626">
        <v>0</v>
      </c>
      <c r="BP23" s="626"/>
      <c r="BQ23" s="626"/>
      <c r="BR23" s="626"/>
      <c r="BS23" s="632" t="s">
        <v>108</v>
      </c>
      <c r="BT23" s="624"/>
      <c r="BU23" s="624"/>
      <c r="BV23" s="624"/>
      <c r="BW23" s="624"/>
      <c r="BX23" s="624"/>
      <c r="BY23" s="624"/>
      <c r="BZ23" s="624"/>
      <c r="CA23" s="624"/>
      <c r="CB23" s="633"/>
      <c r="CD23" s="605" t="s">
        <v>198</v>
      </c>
      <c r="CE23" s="606"/>
      <c r="CF23" s="606"/>
      <c r="CG23" s="606"/>
      <c r="CH23" s="606"/>
      <c r="CI23" s="606"/>
      <c r="CJ23" s="606"/>
      <c r="CK23" s="606"/>
      <c r="CL23" s="606"/>
      <c r="CM23" s="606"/>
      <c r="CN23" s="606"/>
      <c r="CO23" s="606"/>
      <c r="CP23" s="606"/>
      <c r="CQ23" s="607"/>
      <c r="CR23" s="605" t="s">
        <v>260</v>
      </c>
      <c r="CS23" s="606"/>
      <c r="CT23" s="606"/>
      <c r="CU23" s="606"/>
      <c r="CV23" s="606"/>
      <c r="CW23" s="606"/>
      <c r="CX23" s="606"/>
      <c r="CY23" s="607"/>
      <c r="CZ23" s="605" t="s">
        <v>261</v>
      </c>
      <c r="DA23" s="606"/>
      <c r="DB23" s="606"/>
      <c r="DC23" s="607"/>
      <c r="DD23" s="605" t="s">
        <v>262</v>
      </c>
      <c r="DE23" s="606"/>
      <c r="DF23" s="606"/>
      <c r="DG23" s="606"/>
      <c r="DH23" s="606"/>
      <c r="DI23" s="606"/>
      <c r="DJ23" s="606"/>
      <c r="DK23" s="607"/>
      <c r="DL23" s="646" t="s">
        <v>263</v>
      </c>
      <c r="DM23" s="647"/>
      <c r="DN23" s="647"/>
      <c r="DO23" s="647"/>
      <c r="DP23" s="647"/>
      <c r="DQ23" s="647"/>
      <c r="DR23" s="647"/>
      <c r="DS23" s="647"/>
      <c r="DT23" s="647"/>
      <c r="DU23" s="647"/>
      <c r="DV23" s="648"/>
      <c r="DW23" s="605" t="s">
        <v>264</v>
      </c>
      <c r="DX23" s="606"/>
      <c r="DY23" s="606"/>
      <c r="DZ23" s="606"/>
      <c r="EA23" s="606"/>
      <c r="EB23" s="606"/>
      <c r="EC23" s="607"/>
    </row>
    <row r="24" spans="2:133" ht="11.25" customHeight="1">
      <c r="B24" s="620" t="s">
        <v>265</v>
      </c>
      <c r="C24" s="621"/>
      <c r="D24" s="621"/>
      <c r="E24" s="621"/>
      <c r="F24" s="621"/>
      <c r="G24" s="621"/>
      <c r="H24" s="621"/>
      <c r="I24" s="621"/>
      <c r="J24" s="621"/>
      <c r="K24" s="621"/>
      <c r="L24" s="621"/>
      <c r="M24" s="621"/>
      <c r="N24" s="621"/>
      <c r="O24" s="621"/>
      <c r="P24" s="621"/>
      <c r="Q24" s="622"/>
      <c r="R24" s="623">
        <v>92398</v>
      </c>
      <c r="S24" s="624"/>
      <c r="T24" s="624"/>
      <c r="U24" s="624"/>
      <c r="V24" s="624"/>
      <c r="W24" s="624"/>
      <c r="X24" s="624"/>
      <c r="Y24" s="625"/>
      <c r="Z24" s="626">
        <v>0.4</v>
      </c>
      <c r="AA24" s="626"/>
      <c r="AB24" s="626"/>
      <c r="AC24" s="626"/>
      <c r="AD24" s="627" t="s">
        <v>108</v>
      </c>
      <c r="AE24" s="627"/>
      <c r="AF24" s="627"/>
      <c r="AG24" s="627"/>
      <c r="AH24" s="627"/>
      <c r="AI24" s="627"/>
      <c r="AJ24" s="627"/>
      <c r="AK24" s="627"/>
      <c r="AL24" s="628" t="s">
        <v>108</v>
      </c>
      <c r="AM24" s="629"/>
      <c r="AN24" s="629"/>
      <c r="AO24" s="630"/>
      <c r="AP24" s="640" t="s">
        <v>266</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267</v>
      </c>
      <c r="CE24" s="635"/>
      <c r="CF24" s="635"/>
      <c r="CG24" s="635"/>
      <c r="CH24" s="635"/>
      <c r="CI24" s="635"/>
      <c r="CJ24" s="635"/>
      <c r="CK24" s="635"/>
      <c r="CL24" s="635"/>
      <c r="CM24" s="635"/>
      <c r="CN24" s="635"/>
      <c r="CO24" s="635"/>
      <c r="CP24" s="635"/>
      <c r="CQ24" s="636"/>
      <c r="CR24" s="612">
        <v>8302768</v>
      </c>
      <c r="CS24" s="613"/>
      <c r="CT24" s="613"/>
      <c r="CU24" s="613"/>
      <c r="CV24" s="613"/>
      <c r="CW24" s="613"/>
      <c r="CX24" s="613"/>
      <c r="CY24" s="614"/>
      <c r="CZ24" s="650">
        <v>40.9</v>
      </c>
      <c r="DA24" s="651"/>
      <c r="DB24" s="651"/>
      <c r="DC24" s="652"/>
      <c r="DD24" s="649">
        <v>5576103</v>
      </c>
      <c r="DE24" s="613"/>
      <c r="DF24" s="613"/>
      <c r="DG24" s="613"/>
      <c r="DH24" s="613"/>
      <c r="DI24" s="613"/>
      <c r="DJ24" s="613"/>
      <c r="DK24" s="614"/>
      <c r="DL24" s="649">
        <v>5276682</v>
      </c>
      <c r="DM24" s="613"/>
      <c r="DN24" s="613"/>
      <c r="DO24" s="613"/>
      <c r="DP24" s="613"/>
      <c r="DQ24" s="613"/>
      <c r="DR24" s="613"/>
      <c r="DS24" s="613"/>
      <c r="DT24" s="613"/>
      <c r="DU24" s="613"/>
      <c r="DV24" s="614"/>
      <c r="DW24" s="617">
        <v>53.1</v>
      </c>
      <c r="DX24" s="618"/>
      <c r="DY24" s="618"/>
      <c r="DZ24" s="618"/>
      <c r="EA24" s="618"/>
      <c r="EB24" s="618"/>
      <c r="EC24" s="619"/>
    </row>
    <row r="25" spans="2:133" ht="11.25" customHeight="1">
      <c r="B25" s="620" t="s">
        <v>268</v>
      </c>
      <c r="C25" s="621"/>
      <c r="D25" s="621"/>
      <c r="E25" s="621"/>
      <c r="F25" s="621"/>
      <c r="G25" s="621"/>
      <c r="H25" s="621"/>
      <c r="I25" s="621"/>
      <c r="J25" s="621"/>
      <c r="K25" s="621"/>
      <c r="L25" s="621"/>
      <c r="M25" s="621"/>
      <c r="N25" s="621"/>
      <c r="O25" s="621"/>
      <c r="P25" s="621"/>
      <c r="Q25" s="622"/>
      <c r="R25" s="623">
        <v>2928322</v>
      </c>
      <c r="S25" s="624"/>
      <c r="T25" s="624"/>
      <c r="U25" s="624"/>
      <c r="V25" s="624"/>
      <c r="W25" s="624"/>
      <c r="X25" s="624"/>
      <c r="Y25" s="625"/>
      <c r="Z25" s="626">
        <v>14</v>
      </c>
      <c r="AA25" s="626"/>
      <c r="AB25" s="626"/>
      <c r="AC25" s="626"/>
      <c r="AD25" s="627" t="s">
        <v>108</v>
      </c>
      <c r="AE25" s="627"/>
      <c r="AF25" s="627"/>
      <c r="AG25" s="627"/>
      <c r="AH25" s="627"/>
      <c r="AI25" s="627"/>
      <c r="AJ25" s="627"/>
      <c r="AK25" s="627"/>
      <c r="AL25" s="628" t="s">
        <v>108</v>
      </c>
      <c r="AM25" s="629"/>
      <c r="AN25" s="629"/>
      <c r="AO25" s="630"/>
      <c r="AP25" s="640" t="s">
        <v>269</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270</v>
      </c>
      <c r="CE25" s="638"/>
      <c r="CF25" s="638"/>
      <c r="CG25" s="638"/>
      <c r="CH25" s="638"/>
      <c r="CI25" s="638"/>
      <c r="CJ25" s="638"/>
      <c r="CK25" s="638"/>
      <c r="CL25" s="638"/>
      <c r="CM25" s="638"/>
      <c r="CN25" s="638"/>
      <c r="CO25" s="638"/>
      <c r="CP25" s="638"/>
      <c r="CQ25" s="639"/>
      <c r="CR25" s="623">
        <v>2863852</v>
      </c>
      <c r="CS25" s="655"/>
      <c r="CT25" s="655"/>
      <c r="CU25" s="655"/>
      <c r="CV25" s="655"/>
      <c r="CW25" s="655"/>
      <c r="CX25" s="655"/>
      <c r="CY25" s="656"/>
      <c r="CZ25" s="657">
        <v>14.1</v>
      </c>
      <c r="DA25" s="658"/>
      <c r="DB25" s="658"/>
      <c r="DC25" s="659"/>
      <c r="DD25" s="632">
        <v>2726184</v>
      </c>
      <c r="DE25" s="655"/>
      <c r="DF25" s="655"/>
      <c r="DG25" s="655"/>
      <c r="DH25" s="655"/>
      <c r="DI25" s="655"/>
      <c r="DJ25" s="655"/>
      <c r="DK25" s="656"/>
      <c r="DL25" s="632">
        <v>2445400</v>
      </c>
      <c r="DM25" s="655"/>
      <c r="DN25" s="655"/>
      <c r="DO25" s="655"/>
      <c r="DP25" s="655"/>
      <c r="DQ25" s="655"/>
      <c r="DR25" s="655"/>
      <c r="DS25" s="655"/>
      <c r="DT25" s="655"/>
      <c r="DU25" s="655"/>
      <c r="DV25" s="656"/>
      <c r="DW25" s="628">
        <v>24.6</v>
      </c>
      <c r="DX25" s="653"/>
      <c r="DY25" s="653"/>
      <c r="DZ25" s="653"/>
      <c r="EA25" s="653"/>
      <c r="EB25" s="653"/>
      <c r="EC25" s="654"/>
    </row>
    <row r="26" spans="2:133" ht="11.25" customHeight="1">
      <c r="B26" s="660" t="s">
        <v>271</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272</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273</v>
      </c>
      <c r="CE26" s="638"/>
      <c r="CF26" s="638"/>
      <c r="CG26" s="638"/>
      <c r="CH26" s="638"/>
      <c r="CI26" s="638"/>
      <c r="CJ26" s="638"/>
      <c r="CK26" s="638"/>
      <c r="CL26" s="638"/>
      <c r="CM26" s="638"/>
      <c r="CN26" s="638"/>
      <c r="CO26" s="638"/>
      <c r="CP26" s="638"/>
      <c r="CQ26" s="639"/>
      <c r="CR26" s="623">
        <v>1862392</v>
      </c>
      <c r="CS26" s="624"/>
      <c r="CT26" s="624"/>
      <c r="CU26" s="624"/>
      <c r="CV26" s="624"/>
      <c r="CW26" s="624"/>
      <c r="CX26" s="624"/>
      <c r="CY26" s="625"/>
      <c r="CZ26" s="657">
        <v>9.1999999999999993</v>
      </c>
      <c r="DA26" s="658"/>
      <c r="DB26" s="658"/>
      <c r="DC26" s="659"/>
      <c r="DD26" s="632">
        <v>1756811</v>
      </c>
      <c r="DE26" s="624"/>
      <c r="DF26" s="624"/>
      <c r="DG26" s="624"/>
      <c r="DH26" s="624"/>
      <c r="DI26" s="624"/>
      <c r="DJ26" s="624"/>
      <c r="DK26" s="625"/>
      <c r="DL26" s="632" t="s">
        <v>210</v>
      </c>
      <c r="DM26" s="624"/>
      <c r="DN26" s="624"/>
      <c r="DO26" s="624"/>
      <c r="DP26" s="624"/>
      <c r="DQ26" s="624"/>
      <c r="DR26" s="624"/>
      <c r="DS26" s="624"/>
      <c r="DT26" s="624"/>
      <c r="DU26" s="624"/>
      <c r="DV26" s="625"/>
      <c r="DW26" s="628" t="s">
        <v>210</v>
      </c>
      <c r="DX26" s="653"/>
      <c r="DY26" s="653"/>
      <c r="DZ26" s="653"/>
      <c r="EA26" s="653"/>
      <c r="EB26" s="653"/>
      <c r="EC26" s="654"/>
    </row>
    <row r="27" spans="2:133" ht="11.25" customHeight="1">
      <c r="B27" s="620" t="s">
        <v>274</v>
      </c>
      <c r="C27" s="621"/>
      <c r="D27" s="621"/>
      <c r="E27" s="621"/>
      <c r="F27" s="621"/>
      <c r="G27" s="621"/>
      <c r="H27" s="621"/>
      <c r="I27" s="621"/>
      <c r="J27" s="621"/>
      <c r="K27" s="621"/>
      <c r="L27" s="621"/>
      <c r="M27" s="621"/>
      <c r="N27" s="621"/>
      <c r="O27" s="621"/>
      <c r="P27" s="621"/>
      <c r="Q27" s="622"/>
      <c r="R27" s="623">
        <v>1624114</v>
      </c>
      <c r="S27" s="624"/>
      <c r="T27" s="624"/>
      <c r="U27" s="624"/>
      <c r="V27" s="624"/>
      <c r="W27" s="624"/>
      <c r="X27" s="624"/>
      <c r="Y27" s="625"/>
      <c r="Z27" s="626">
        <v>7.8</v>
      </c>
      <c r="AA27" s="626"/>
      <c r="AB27" s="626"/>
      <c r="AC27" s="626"/>
      <c r="AD27" s="627" t="s">
        <v>108</v>
      </c>
      <c r="AE27" s="627"/>
      <c r="AF27" s="627"/>
      <c r="AG27" s="627"/>
      <c r="AH27" s="627"/>
      <c r="AI27" s="627"/>
      <c r="AJ27" s="627"/>
      <c r="AK27" s="627"/>
      <c r="AL27" s="628" t="s">
        <v>108</v>
      </c>
      <c r="AM27" s="629"/>
      <c r="AN27" s="629"/>
      <c r="AO27" s="630"/>
      <c r="AP27" s="620" t="s">
        <v>275</v>
      </c>
      <c r="AQ27" s="621"/>
      <c r="AR27" s="621"/>
      <c r="AS27" s="621"/>
      <c r="AT27" s="621"/>
      <c r="AU27" s="621"/>
      <c r="AV27" s="621"/>
      <c r="AW27" s="621"/>
      <c r="AX27" s="621"/>
      <c r="AY27" s="621"/>
      <c r="AZ27" s="621"/>
      <c r="BA27" s="621"/>
      <c r="BB27" s="621"/>
      <c r="BC27" s="621"/>
      <c r="BD27" s="621"/>
      <c r="BE27" s="621"/>
      <c r="BF27" s="622"/>
      <c r="BG27" s="623">
        <v>3242167</v>
      </c>
      <c r="BH27" s="624"/>
      <c r="BI27" s="624"/>
      <c r="BJ27" s="624"/>
      <c r="BK27" s="624"/>
      <c r="BL27" s="624"/>
      <c r="BM27" s="624"/>
      <c r="BN27" s="625"/>
      <c r="BO27" s="626">
        <v>100</v>
      </c>
      <c r="BP27" s="626"/>
      <c r="BQ27" s="626"/>
      <c r="BR27" s="626"/>
      <c r="BS27" s="632">
        <v>19922</v>
      </c>
      <c r="BT27" s="624"/>
      <c r="BU27" s="624"/>
      <c r="BV27" s="624"/>
      <c r="BW27" s="624"/>
      <c r="BX27" s="624"/>
      <c r="BY27" s="624"/>
      <c r="BZ27" s="624"/>
      <c r="CA27" s="624"/>
      <c r="CB27" s="633"/>
      <c r="CD27" s="637" t="s">
        <v>276</v>
      </c>
      <c r="CE27" s="638"/>
      <c r="CF27" s="638"/>
      <c r="CG27" s="638"/>
      <c r="CH27" s="638"/>
      <c r="CI27" s="638"/>
      <c r="CJ27" s="638"/>
      <c r="CK27" s="638"/>
      <c r="CL27" s="638"/>
      <c r="CM27" s="638"/>
      <c r="CN27" s="638"/>
      <c r="CO27" s="638"/>
      <c r="CP27" s="638"/>
      <c r="CQ27" s="639"/>
      <c r="CR27" s="623">
        <v>3343000</v>
      </c>
      <c r="CS27" s="655"/>
      <c r="CT27" s="655"/>
      <c r="CU27" s="655"/>
      <c r="CV27" s="655"/>
      <c r="CW27" s="655"/>
      <c r="CX27" s="655"/>
      <c r="CY27" s="656"/>
      <c r="CZ27" s="657">
        <v>16.5</v>
      </c>
      <c r="DA27" s="658"/>
      <c r="DB27" s="658"/>
      <c r="DC27" s="659"/>
      <c r="DD27" s="632">
        <v>856119</v>
      </c>
      <c r="DE27" s="655"/>
      <c r="DF27" s="655"/>
      <c r="DG27" s="655"/>
      <c r="DH27" s="655"/>
      <c r="DI27" s="655"/>
      <c r="DJ27" s="655"/>
      <c r="DK27" s="656"/>
      <c r="DL27" s="632">
        <v>837482</v>
      </c>
      <c r="DM27" s="655"/>
      <c r="DN27" s="655"/>
      <c r="DO27" s="655"/>
      <c r="DP27" s="655"/>
      <c r="DQ27" s="655"/>
      <c r="DR27" s="655"/>
      <c r="DS27" s="655"/>
      <c r="DT27" s="655"/>
      <c r="DU27" s="655"/>
      <c r="DV27" s="656"/>
      <c r="DW27" s="628">
        <v>8.4</v>
      </c>
      <c r="DX27" s="653"/>
      <c r="DY27" s="653"/>
      <c r="DZ27" s="653"/>
      <c r="EA27" s="653"/>
      <c r="EB27" s="653"/>
      <c r="EC27" s="654"/>
    </row>
    <row r="28" spans="2:133" ht="11.25" customHeight="1">
      <c r="B28" s="620" t="s">
        <v>277</v>
      </c>
      <c r="C28" s="621"/>
      <c r="D28" s="621"/>
      <c r="E28" s="621"/>
      <c r="F28" s="621"/>
      <c r="G28" s="621"/>
      <c r="H28" s="621"/>
      <c r="I28" s="621"/>
      <c r="J28" s="621"/>
      <c r="K28" s="621"/>
      <c r="L28" s="621"/>
      <c r="M28" s="621"/>
      <c r="N28" s="621"/>
      <c r="O28" s="621"/>
      <c r="P28" s="621"/>
      <c r="Q28" s="622"/>
      <c r="R28" s="623">
        <v>168426</v>
      </c>
      <c r="S28" s="624"/>
      <c r="T28" s="624"/>
      <c r="U28" s="624"/>
      <c r="V28" s="624"/>
      <c r="W28" s="624"/>
      <c r="X28" s="624"/>
      <c r="Y28" s="625"/>
      <c r="Z28" s="626">
        <v>0.8</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278</v>
      </c>
      <c r="CE28" s="638"/>
      <c r="CF28" s="638"/>
      <c r="CG28" s="638"/>
      <c r="CH28" s="638"/>
      <c r="CI28" s="638"/>
      <c r="CJ28" s="638"/>
      <c r="CK28" s="638"/>
      <c r="CL28" s="638"/>
      <c r="CM28" s="638"/>
      <c r="CN28" s="638"/>
      <c r="CO28" s="638"/>
      <c r="CP28" s="638"/>
      <c r="CQ28" s="639"/>
      <c r="CR28" s="623">
        <v>2095916</v>
      </c>
      <c r="CS28" s="624"/>
      <c r="CT28" s="624"/>
      <c r="CU28" s="624"/>
      <c r="CV28" s="624"/>
      <c r="CW28" s="624"/>
      <c r="CX28" s="624"/>
      <c r="CY28" s="625"/>
      <c r="CZ28" s="657">
        <v>10.3</v>
      </c>
      <c r="DA28" s="658"/>
      <c r="DB28" s="658"/>
      <c r="DC28" s="659"/>
      <c r="DD28" s="632">
        <v>1993800</v>
      </c>
      <c r="DE28" s="624"/>
      <c r="DF28" s="624"/>
      <c r="DG28" s="624"/>
      <c r="DH28" s="624"/>
      <c r="DI28" s="624"/>
      <c r="DJ28" s="624"/>
      <c r="DK28" s="625"/>
      <c r="DL28" s="632">
        <v>1993800</v>
      </c>
      <c r="DM28" s="624"/>
      <c r="DN28" s="624"/>
      <c r="DO28" s="624"/>
      <c r="DP28" s="624"/>
      <c r="DQ28" s="624"/>
      <c r="DR28" s="624"/>
      <c r="DS28" s="624"/>
      <c r="DT28" s="624"/>
      <c r="DU28" s="624"/>
      <c r="DV28" s="625"/>
      <c r="DW28" s="628">
        <v>20.100000000000001</v>
      </c>
      <c r="DX28" s="653"/>
      <c r="DY28" s="653"/>
      <c r="DZ28" s="653"/>
      <c r="EA28" s="653"/>
      <c r="EB28" s="653"/>
      <c r="EC28" s="654"/>
    </row>
    <row r="29" spans="2:133" ht="11.25" customHeight="1">
      <c r="B29" s="620" t="s">
        <v>279</v>
      </c>
      <c r="C29" s="621"/>
      <c r="D29" s="621"/>
      <c r="E29" s="621"/>
      <c r="F29" s="621"/>
      <c r="G29" s="621"/>
      <c r="H29" s="621"/>
      <c r="I29" s="621"/>
      <c r="J29" s="621"/>
      <c r="K29" s="621"/>
      <c r="L29" s="621"/>
      <c r="M29" s="621"/>
      <c r="N29" s="621"/>
      <c r="O29" s="621"/>
      <c r="P29" s="621"/>
      <c r="Q29" s="622"/>
      <c r="R29" s="623">
        <v>416365</v>
      </c>
      <c r="S29" s="624"/>
      <c r="T29" s="624"/>
      <c r="U29" s="624"/>
      <c r="V29" s="624"/>
      <c r="W29" s="624"/>
      <c r="X29" s="624"/>
      <c r="Y29" s="625"/>
      <c r="Z29" s="626">
        <v>2</v>
      </c>
      <c r="AA29" s="626"/>
      <c r="AB29" s="626"/>
      <c r="AC29" s="626"/>
      <c r="AD29" s="627" t="s">
        <v>108</v>
      </c>
      <c r="AE29" s="627"/>
      <c r="AF29" s="627"/>
      <c r="AG29" s="627"/>
      <c r="AH29" s="627"/>
      <c r="AI29" s="627"/>
      <c r="AJ29" s="627"/>
      <c r="AK29" s="627"/>
      <c r="AL29" s="628" t="s">
        <v>108</v>
      </c>
      <c r="AM29" s="629"/>
      <c r="AN29" s="629"/>
      <c r="AO29" s="630"/>
      <c r="AP29" s="602" t="s">
        <v>198</v>
      </c>
      <c r="AQ29" s="603"/>
      <c r="AR29" s="603"/>
      <c r="AS29" s="603"/>
      <c r="AT29" s="603"/>
      <c r="AU29" s="603"/>
      <c r="AV29" s="603"/>
      <c r="AW29" s="603"/>
      <c r="AX29" s="603"/>
      <c r="AY29" s="603"/>
      <c r="AZ29" s="603"/>
      <c r="BA29" s="603"/>
      <c r="BB29" s="603"/>
      <c r="BC29" s="603"/>
      <c r="BD29" s="603"/>
      <c r="BE29" s="603"/>
      <c r="BF29" s="604"/>
      <c r="BG29" s="602" t="s">
        <v>280</v>
      </c>
      <c r="BH29" s="664"/>
      <c r="BI29" s="664"/>
      <c r="BJ29" s="664"/>
      <c r="BK29" s="664"/>
      <c r="BL29" s="664"/>
      <c r="BM29" s="664"/>
      <c r="BN29" s="664"/>
      <c r="BO29" s="664"/>
      <c r="BP29" s="664"/>
      <c r="BQ29" s="665"/>
      <c r="BR29" s="602" t="s">
        <v>281</v>
      </c>
      <c r="BS29" s="664"/>
      <c r="BT29" s="664"/>
      <c r="BU29" s="664"/>
      <c r="BV29" s="664"/>
      <c r="BW29" s="664"/>
      <c r="BX29" s="664"/>
      <c r="BY29" s="664"/>
      <c r="BZ29" s="664"/>
      <c r="CA29" s="664"/>
      <c r="CB29" s="665"/>
      <c r="CD29" s="684" t="s">
        <v>282</v>
      </c>
      <c r="CE29" s="685"/>
      <c r="CF29" s="637" t="s">
        <v>283</v>
      </c>
      <c r="CG29" s="638"/>
      <c r="CH29" s="638"/>
      <c r="CI29" s="638"/>
      <c r="CJ29" s="638"/>
      <c r="CK29" s="638"/>
      <c r="CL29" s="638"/>
      <c r="CM29" s="638"/>
      <c r="CN29" s="638"/>
      <c r="CO29" s="638"/>
      <c r="CP29" s="638"/>
      <c r="CQ29" s="639"/>
      <c r="CR29" s="623">
        <v>2095872</v>
      </c>
      <c r="CS29" s="655"/>
      <c r="CT29" s="655"/>
      <c r="CU29" s="655"/>
      <c r="CV29" s="655"/>
      <c r="CW29" s="655"/>
      <c r="CX29" s="655"/>
      <c r="CY29" s="656"/>
      <c r="CZ29" s="657">
        <v>10.3</v>
      </c>
      <c r="DA29" s="658"/>
      <c r="DB29" s="658"/>
      <c r="DC29" s="659"/>
      <c r="DD29" s="632">
        <v>1993756</v>
      </c>
      <c r="DE29" s="655"/>
      <c r="DF29" s="655"/>
      <c r="DG29" s="655"/>
      <c r="DH29" s="655"/>
      <c r="DI29" s="655"/>
      <c r="DJ29" s="655"/>
      <c r="DK29" s="656"/>
      <c r="DL29" s="632">
        <v>1993756</v>
      </c>
      <c r="DM29" s="655"/>
      <c r="DN29" s="655"/>
      <c r="DO29" s="655"/>
      <c r="DP29" s="655"/>
      <c r="DQ29" s="655"/>
      <c r="DR29" s="655"/>
      <c r="DS29" s="655"/>
      <c r="DT29" s="655"/>
      <c r="DU29" s="655"/>
      <c r="DV29" s="656"/>
      <c r="DW29" s="628">
        <v>20.100000000000001</v>
      </c>
      <c r="DX29" s="653"/>
      <c r="DY29" s="653"/>
      <c r="DZ29" s="653"/>
      <c r="EA29" s="653"/>
      <c r="EB29" s="653"/>
      <c r="EC29" s="654"/>
    </row>
    <row r="30" spans="2:133" ht="11.25" customHeight="1">
      <c r="B30" s="620" t="s">
        <v>284</v>
      </c>
      <c r="C30" s="621"/>
      <c r="D30" s="621"/>
      <c r="E30" s="621"/>
      <c r="F30" s="621"/>
      <c r="G30" s="621"/>
      <c r="H30" s="621"/>
      <c r="I30" s="621"/>
      <c r="J30" s="621"/>
      <c r="K30" s="621"/>
      <c r="L30" s="621"/>
      <c r="M30" s="621"/>
      <c r="N30" s="621"/>
      <c r="O30" s="621"/>
      <c r="P30" s="621"/>
      <c r="Q30" s="622"/>
      <c r="R30" s="623">
        <v>1149639</v>
      </c>
      <c r="S30" s="624"/>
      <c r="T30" s="624"/>
      <c r="U30" s="624"/>
      <c r="V30" s="624"/>
      <c r="W30" s="624"/>
      <c r="X30" s="624"/>
      <c r="Y30" s="625"/>
      <c r="Z30" s="626">
        <v>5.5</v>
      </c>
      <c r="AA30" s="626"/>
      <c r="AB30" s="626"/>
      <c r="AC30" s="626"/>
      <c r="AD30" s="627" t="s">
        <v>108</v>
      </c>
      <c r="AE30" s="627"/>
      <c r="AF30" s="627"/>
      <c r="AG30" s="627"/>
      <c r="AH30" s="627"/>
      <c r="AI30" s="627"/>
      <c r="AJ30" s="627"/>
      <c r="AK30" s="627"/>
      <c r="AL30" s="628" t="s">
        <v>108</v>
      </c>
      <c r="AM30" s="629"/>
      <c r="AN30" s="629"/>
      <c r="AO30" s="630"/>
      <c r="AP30" s="669" t="s">
        <v>285</v>
      </c>
      <c r="AQ30" s="670"/>
      <c r="AR30" s="670"/>
      <c r="AS30" s="670"/>
      <c r="AT30" s="675" t="s">
        <v>286</v>
      </c>
      <c r="AU30" s="182"/>
      <c r="AV30" s="182"/>
      <c r="AW30" s="182"/>
      <c r="AX30" s="609" t="s">
        <v>164</v>
      </c>
      <c r="AY30" s="610"/>
      <c r="AZ30" s="610"/>
      <c r="BA30" s="610"/>
      <c r="BB30" s="610"/>
      <c r="BC30" s="610"/>
      <c r="BD30" s="610"/>
      <c r="BE30" s="610"/>
      <c r="BF30" s="611"/>
      <c r="BG30" s="681">
        <v>99.7</v>
      </c>
      <c r="BH30" s="682"/>
      <c r="BI30" s="682"/>
      <c r="BJ30" s="682"/>
      <c r="BK30" s="682"/>
      <c r="BL30" s="682"/>
      <c r="BM30" s="618">
        <v>97.8</v>
      </c>
      <c r="BN30" s="682"/>
      <c r="BO30" s="682"/>
      <c r="BP30" s="682"/>
      <c r="BQ30" s="683"/>
      <c r="BR30" s="681">
        <v>99.7</v>
      </c>
      <c r="BS30" s="682"/>
      <c r="BT30" s="682"/>
      <c r="BU30" s="682"/>
      <c r="BV30" s="682"/>
      <c r="BW30" s="682"/>
      <c r="BX30" s="618">
        <v>97.7</v>
      </c>
      <c r="BY30" s="682"/>
      <c r="BZ30" s="682"/>
      <c r="CA30" s="682"/>
      <c r="CB30" s="683"/>
      <c r="CD30" s="686"/>
      <c r="CE30" s="687"/>
      <c r="CF30" s="637" t="s">
        <v>287</v>
      </c>
      <c r="CG30" s="638"/>
      <c r="CH30" s="638"/>
      <c r="CI30" s="638"/>
      <c r="CJ30" s="638"/>
      <c r="CK30" s="638"/>
      <c r="CL30" s="638"/>
      <c r="CM30" s="638"/>
      <c r="CN30" s="638"/>
      <c r="CO30" s="638"/>
      <c r="CP30" s="638"/>
      <c r="CQ30" s="639"/>
      <c r="CR30" s="623">
        <v>1878276</v>
      </c>
      <c r="CS30" s="624"/>
      <c r="CT30" s="624"/>
      <c r="CU30" s="624"/>
      <c r="CV30" s="624"/>
      <c r="CW30" s="624"/>
      <c r="CX30" s="624"/>
      <c r="CY30" s="625"/>
      <c r="CZ30" s="657">
        <v>9.1999999999999993</v>
      </c>
      <c r="DA30" s="658"/>
      <c r="DB30" s="658"/>
      <c r="DC30" s="659"/>
      <c r="DD30" s="632">
        <v>1791727</v>
      </c>
      <c r="DE30" s="624"/>
      <c r="DF30" s="624"/>
      <c r="DG30" s="624"/>
      <c r="DH30" s="624"/>
      <c r="DI30" s="624"/>
      <c r="DJ30" s="624"/>
      <c r="DK30" s="625"/>
      <c r="DL30" s="632">
        <v>1791727</v>
      </c>
      <c r="DM30" s="624"/>
      <c r="DN30" s="624"/>
      <c r="DO30" s="624"/>
      <c r="DP30" s="624"/>
      <c r="DQ30" s="624"/>
      <c r="DR30" s="624"/>
      <c r="DS30" s="624"/>
      <c r="DT30" s="624"/>
      <c r="DU30" s="624"/>
      <c r="DV30" s="625"/>
      <c r="DW30" s="628">
        <v>18</v>
      </c>
      <c r="DX30" s="653"/>
      <c r="DY30" s="653"/>
      <c r="DZ30" s="653"/>
      <c r="EA30" s="653"/>
      <c r="EB30" s="653"/>
      <c r="EC30" s="654"/>
    </row>
    <row r="31" spans="2:133" ht="11.25" customHeight="1">
      <c r="B31" s="620" t="s">
        <v>288</v>
      </c>
      <c r="C31" s="621"/>
      <c r="D31" s="621"/>
      <c r="E31" s="621"/>
      <c r="F31" s="621"/>
      <c r="G31" s="621"/>
      <c r="H31" s="621"/>
      <c r="I31" s="621"/>
      <c r="J31" s="621"/>
      <c r="K31" s="621"/>
      <c r="L31" s="621"/>
      <c r="M31" s="621"/>
      <c r="N31" s="621"/>
      <c r="O31" s="621"/>
      <c r="P31" s="621"/>
      <c r="Q31" s="622"/>
      <c r="R31" s="623">
        <v>332671</v>
      </c>
      <c r="S31" s="624"/>
      <c r="T31" s="624"/>
      <c r="U31" s="624"/>
      <c r="V31" s="624"/>
      <c r="W31" s="624"/>
      <c r="X31" s="624"/>
      <c r="Y31" s="625"/>
      <c r="Z31" s="626">
        <v>1.6</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289</v>
      </c>
      <c r="AV31" s="181"/>
      <c r="AW31" s="181"/>
      <c r="AX31" s="620" t="s">
        <v>290</v>
      </c>
      <c r="AY31" s="621"/>
      <c r="AZ31" s="621"/>
      <c r="BA31" s="621"/>
      <c r="BB31" s="621"/>
      <c r="BC31" s="621"/>
      <c r="BD31" s="621"/>
      <c r="BE31" s="621"/>
      <c r="BF31" s="622"/>
      <c r="BG31" s="678">
        <v>99.5</v>
      </c>
      <c r="BH31" s="655"/>
      <c r="BI31" s="655"/>
      <c r="BJ31" s="655"/>
      <c r="BK31" s="655"/>
      <c r="BL31" s="655"/>
      <c r="BM31" s="629">
        <v>97.1</v>
      </c>
      <c r="BN31" s="679"/>
      <c r="BO31" s="679"/>
      <c r="BP31" s="679"/>
      <c r="BQ31" s="680"/>
      <c r="BR31" s="678">
        <v>99.5</v>
      </c>
      <c r="BS31" s="655"/>
      <c r="BT31" s="655"/>
      <c r="BU31" s="655"/>
      <c r="BV31" s="655"/>
      <c r="BW31" s="655"/>
      <c r="BX31" s="629">
        <v>96.8</v>
      </c>
      <c r="BY31" s="679"/>
      <c r="BZ31" s="679"/>
      <c r="CA31" s="679"/>
      <c r="CB31" s="680"/>
      <c r="CD31" s="686"/>
      <c r="CE31" s="687"/>
      <c r="CF31" s="637" t="s">
        <v>291</v>
      </c>
      <c r="CG31" s="638"/>
      <c r="CH31" s="638"/>
      <c r="CI31" s="638"/>
      <c r="CJ31" s="638"/>
      <c r="CK31" s="638"/>
      <c r="CL31" s="638"/>
      <c r="CM31" s="638"/>
      <c r="CN31" s="638"/>
      <c r="CO31" s="638"/>
      <c r="CP31" s="638"/>
      <c r="CQ31" s="639"/>
      <c r="CR31" s="623">
        <v>217596</v>
      </c>
      <c r="CS31" s="655"/>
      <c r="CT31" s="655"/>
      <c r="CU31" s="655"/>
      <c r="CV31" s="655"/>
      <c r="CW31" s="655"/>
      <c r="CX31" s="655"/>
      <c r="CY31" s="656"/>
      <c r="CZ31" s="657">
        <v>1.1000000000000001</v>
      </c>
      <c r="DA31" s="658"/>
      <c r="DB31" s="658"/>
      <c r="DC31" s="659"/>
      <c r="DD31" s="632">
        <v>202029</v>
      </c>
      <c r="DE31" s="655"/>
      <c r="DF31" s="655"/>
      <c r="DG31" s="655"/>
      <c r="DH31" s="655"/>
      <c r="DI31" s="655"/>
      <c r="DJ31" s="655"/>
      <c r="DK31" s="656"/>
      <c r="DL31" s="632">
        <v>202029</v>
      </c>
      <c r="DM31" s="655"/>
      <c r="DN31" s="655"/>
      <c r="DO31" s="655"/>
      <c r="DP31" s="655"/>
      <c r="DQ31" s="655"/>
      <c r="DR31" s="655"/>
      <c r="DS31" s="655"/>
      <c r="DT31" s="655"/>
      <c r="DU31" s="655"/>
      <c r="DV31" s="656"/>
      <c r="DW31" s="628">
        <v>2</v>
      </c>
      <c r="DX31" s="653"/>
      <c r="DY31" s="653"/>
      <c r="DZ31" s="653"/>
      <c r="EA31" s="653"/>
      <c r="EB31" s="653"/>
      <c r="EC31" s="654"/>
    </row>
    <row r="32" spans="2:133" ht="11.25" customHeight="1">
      <c r="B32" s="620" t="s">
        <v>292</v>
      </c>
      <c r="C32" s="621"/>
      <c r="D32" s="621"/>
      <c r="E32" s="621"/>
      <c r="F32" s="621"/>
      <c r="G32" s="621"/>
      <c r="H32" s="621"/>
      <c r="I32" s="621"/>
      <c r="J32" s="621"/>
      <c r="K32" s="621"/>
      <c r="L32" s="621"/>
      <c r="M32" s="621"/>
      <c r="N32" s="621"/>
      <c r="O32" s="621"/>
      <c r="P32" s="621"/>
      <c r="Q32" s="622"/>
      <c r="R32" s="623">
        <v>246635</v>
      </c>
      <c r="S32" s="624"/>
      <c r="T32" s="624"/>
      <c r="U32" s="624"/>
      <c r="V32" s="624"/>
      <c r="W32" s="624"/>
      <c r="X32" s="624"/>
      <c r="Y32" s="625"/>
      <c r="Z32" s="626">
        <v>1.2</v>
      </c>
      <c r="AA32" s="626"/>
      <c r="AB32" s="626"/>
      <c r="AC32" s="626"/>
      <c r="AD32" s="627">
        <v>48</v>
      </c>
      <c r="AE32" s="627"/>
      <c r="AF32" s="627"/>
      <c r="AG32" s="627"/>
      <c r="AH32" s="627"/>
      <c r="AI32" s="627"/>
      <c r="AJ32" s="627"/>
      <c r="AK32" s="627"/>
      <c r="AL32" s="628">
        <v>0</v>
      </c>
      <c r="AM32" s="629"/>
      <c r="AN32" s="629"/>
      <c r="AO32" s="630"/>
      <c r="AP32" s="673"/>
      <c r="AQ32" s="674"/>
      <c r="AR32" s="674"/>
      <c r="AS32" s="674"/>
      <c r="AT32" s="677"/>
      <c r="AU32" s="183"/>
      <c r="AV32" s="183"/>
      <c r="AW32" s="183"/>
      <c r="AX32" s="666" t="s">
        <v>293</v>
      </c>
      <c r="AY32" s="667"/>
      <c r="AZ32" s="667"/>
      <c r="BA32" s="667"/>
      <c r="BB32" s="667"/>
      <c r="BC32" s="667"/>
      <c r="BD32" s="667"/>
      <c r="BE32" s="667"/>
      <c r="BF32" s="668"/>
      <c r="BG32" s="690">
        <v>99.8</v>
      </c>
      <c r="BH32" s="691"/>
      <c r="BI32" s="691"/>
      <c r="BJ32" s="691"/>
      <c r="BK32" s="691"/>
      <c r="BL32" s="691"/>
      <c r="BM32" s="692">
        <v>97.9</v>
      </c>
      <c r="BN32" s="691"/>
      <c r="BO32" s="691"/>
      <c r="BP32" s="691"/>
      <c r="BQ32" s="693"/>
      <c r="BR32" s="690">
        <v>99.8</v>
      </c>
      <c r="BS32" s="691"/>
      <c r="BT32" s="691"/>
      <c r="BU32" s="691"/>
      <c r="BV32" s="691"/>
      <c r="BW32" s="691"/>
      <c r="BX32" s="692">
        <v>97.8</v>
      </c>
      <c r="BY32" s="691"/>
      <c r="BZ32" s="691"/>
      <c r="CA32" s="691"/>
      <c r="CB32" s="693"/>
      <c r="CD32" s="688"/>
      <c r="CE32" s="689"/>
      <c r="CF32" s="637" t="s">
        <v>294</v>
      </c>
      <c r="CG32" s="638"/>
      <c r="CH32" s="638"/>
      <c r="CI32" s="638"/>
      <c r="CJ32" s="638"/>
      <c r="CK32" s="638"/>
      <c r="CL32" s="638"/>
      <c r="CM32" s="638"/>
      <c r="CN32" s="638"/>
      <c r="CO32" s="638"/>
      <c r="CP32" s="638"/>
      <c r="CQ32" s="639"/>
      <c r="CR32" s="623">
        <v>44</v>
      </c>
      <c r="CS32" s="624"/>
      <c r="CT32" s="624"/>
      <c r="CU32" s="624"/>
      <c r="CV32" s="624"/>
      <c r="CW32" s="624"/>
      <c r="CX32" s="624"/>
      <c r="CY32" s="625"/>
      <c r="CZ32" s="657">
        <v>0</v>
      </c>
      <c r="DA32" s="658"/>
      <c r="DB32" s="658"/>
      <c r="DC32" s="659"/>
      <c r="DD32" s="632">
        <v>44</v>
      </c>
      <c r="DE32" s="624"/>
      <c r="DF32" s="624"/>
      <c r="DG32" s="624"/>
      <c r="DH32" s="624"/>
      <c r="DI32" s="624"/>
      <c r="DJ32" s="624"/>
      <c r="DK32" s="625"/>
      <c r="DL32" s="632">
        <v>44</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295</v>
      </c>
      <c r="C33" s="621"/>
      <c r="D33" s="621"/>
      <c r="E33" s="621"/>
      <c r="F33" s="621"/>
      <c r="G33" s="621"/>
      <c r="H33" s="621"/>
      <c r="I33" s="621"/>
      <c r="J33" s="621"/>
      <c r="K33" s="621"/>
      <c r="L33" s="621"/>
      <c r="M33" s="621"/>
      <c r="N33" s="621"/>
      <c r="O33" s="621"/>
      <c r="P33" s="621"/>
      <c r="Q33" s="622"/>
      <c r="R33" s="623">
        <v>3033500</v>
      </c>
      <c r="S33" s="624"/>
      <c r="T33" s="624"/>
      <c r="U33" s="624"/>
      <c r="V33" s="624"/>
      <c r="W33" s="624"/>
      <c r="X33" s="624"/>
      <c r="Y33" s="625"/>
      <c r="Z33" s="626">
        <v>14.5</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296</v>
      </c>
      <c r="CE33" s="638"/>
      <c r="CF33" s="638"/>
      <c r="CG33" s="638"/>
      <c r="CH33" s="638"/>
      <c r="CI33" s="638"/>
      <c r="CJ33" s="638"/>
      <c r="CK33" s="638"/>
      <c r="CL33" s="638"/>
      <c r="CM33" s="638"/>
      <c r="CN33" s="638"/>
      <c r="CO33" s="638"/>
      <c r="CP33" s="638"/>
      <c r="CQ33" s="639"/>
      <c r="CR33" s="623">
        <v>7945189</v>
      </c>
      <c r="CS33" s="655"/>
      <c r="CT33" s="655"/>
      <c r="CU33" s="655"/>
      <c r="CV33" s="655"/>
      <c r="CW33" s="655"/>
      <c r="CX33" s="655"/>
      <c r="CY33" s="656"/>
      <c r="CZ33" s="657">
        <v>39.1</v>
      </c>
      <c r="DA33" s="658"/>
      <c r="DB33" s="658"/>
      <c r="DC33" s="659"/>
      <c r="DD33" s="632">
        <v>6152236</v>
      </c>
      <c r="DE33" s="655"/>
      <c r="DF33" s="655"/>
      <c r="DG33" s="655"/>
      <c r="DH33" s="655"/>
      <c r="DI33" s="655"/>
      <c r="DJ33" s="655"/>
      <c r="DK33" s="656"/>
      <c r="DL33" s="632">
        <v>4160377</v>
      </c>
      <c r="DM33" s="655"/>
      <c r="DN33" s="655"/>
      <c r="DO33" s="655"/>
      <c r="DP33" s="655"/>
      <c r="DQ33" s="655"/>
      <c r="DR33" s="655"/>
      <c r="DS33" s="655"/>
      <c r="DT33" s="655"/>
      <c r="DU33" s="655"/>
      <c r="DV33" s="656"/>
      <c r="DW33" s="628">
        <v>41.9</v>
      </c>
      <c r="DX33" s="653"/>
      <c r="DY33" s="653"/>
      <c r="DZ33" s="653"/>
      <c r="EA33" s="653"/>
      <c r="EB33" s="653"/>
      <c r="EC33" s="654"/>
    </row>
    <row r="34" spans="2:133" ht="11.25" customHeight="1">
      <c r="B34" s="620" t="s">
        <v>297</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298</v>
      </c>
      <c r="AR34" s="603"/>
      <c r="AS34" s="603"/>
      <c r="AT34" s="603"/>
      <c r="AU34" s="603"/>
      <c r="AV34" s="603"/>
      <c r="AW34" s="603"/>
      <c r="AX34" s="603"/>
      <c r="AY34" s="603"/>
      <c r="AZ34" s="603"/>
      <c r="BA34" s="603"/>
      <c r="BB34" s="603"/>
      <c r="BC34" s="603"/>
      <c r="BD34" s="603"/>
      <c r="BE34" s="603"/>
      <c r="BF34" s="604"/>
      <c r="BG34" s="602" t="s">
        <v>299</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300</v>
      </c>
      <c r="CE34" s="638"/>
      <c r="CF34" s="638"/>
      <c r="CG34" s="638"/>
      <c r="CH34" s="638"/>
      <c r="CI34" s="638"/>
      <c r="CJ34" s="638"/>
      <c r="CK34" s="638"/>
      <c r="CL34" s="638"/>
      <c r="CM34" s="638"/>
      <c r="CN34" s="638"/>
      <c r="CO34" s="638"/>
      <c r="CP34" s="638"/>
      <c r="CQ34" s="639"/>
      <c r="CR34" s="623">
        <v>2381767</v>
      </c>
      <c r="CS34" s="624"/>
      <c r="CT34" s="624"/>
      <c r="CU34" s="624"/>
      <c r="CV34" s="624"/>
      <c r="CW34" s="624"/>
      <c r="CX34" s="624"/>
      <c r="CY34" s="625"/>
      <c r="CZ34" s="657">
        <v>11.7</v>
      </c>
      <c r="DA34" s="658"/>
      <c r="DB34" s="658"/>
      <c r="DC34" s="659"/>
      <c r="DD34" s="632">
        <v>1826581</v>
      </c>
      <c r="DE34" s="624"/>
      <c r="DF34" s="624"/>
      <c r="DG34" s="624"/>
      <c r="DH34" s="624"/>
      <c r="DI34" s="624"/>
      <c r="DJ34" s="624"/>
      <c r="DK34" s="625"/>
      <c r="DL34" s="632">
        <v>1372635</v>
      </c>
      <c r="DM34" s="624"/>
      <c r="DN34" s="624"/>
      <c r="DO34" s="624"/>
      <c r="DP34" s="624"/>
      <c r="DQ34" s="624"/>
      <c r="DR34" s="624"/>
      <c r="DS34" s="624"/>
      <c r="DT34" s="624"/>
      <c r="DU34" s="624"/>
      <c r="DV34" s="625"/>
      <c r="DW34" s="628">
        <v>13.8</v>
      </c>
      <c r="DX34" s="653"/>
      <c r="DY34" s="653"/>
      <c r="DZ34" s="653"/>
      <c r="EA34" s="653"/>
      <c r="EB34" s="653"/>
      <c r="EC34" s="654"/>
    </row>
    <row r="35" spans="2:133" ht="11.25" customHeight="1">
      <c r="B35" s="620" t="s">
        <v>301</v>
      </c>
      <c r="C35" s="621"/>
      <c r="D35" s="621"/>
      <c r="E35" s="621"/>
      <c r="F35" s="621"/>
      <c r="G35" s="621"/>
      <c r="H35" s="621"/>
      <c r="I35" s="621"/>
      <c r="J35" s="621"/>
      <c r="K35" s="621"/>
      <c r="L35" s="621"/>
      <c r="M35" s="621"/>
      <c r="N35" s="621"/>
      <c r="O35" s="621"/>
      <c r="P35" s="621"/>
      <c r="Q35" s="622"/>
      <c r="R35" s="623">
        <v>637100</v>
      </c>
      <c r="S35" s="624"/>
      <c r="T35" s="624"/>
      <c r="U35" s="624"/>
      <c r="V35" s="624"/>
      <c r="W35" s="624"/>
      <c r="X35" s="624"/>
      <c r="Y35" s="625"/>
      <c r="Z35" s="626">
        <v>3.1</v>
      </c>
      <c r="AA35" s="626"/>
      <c r="AB35" s="626"/>
      <c r="AC35" s="626"/>
      <c r="AD35" s="627" t="s">
        <v>108</v>
      </c>
      <c r="AE35" s="627"/>
      <c r="AF35" s="627"/>
      <c r="AG35" s="627"/>
      <c r="AH35" s="627"/>
      <c r="AI35" s="627"/>
      <c r="AJ35" s="627"/>
      <c r="AK35" s="627"/>
      <c r="AL35" s="628" t="s">
        <v>108</v>
      </c>
      <c r="AM35" s="629"/>
      <c r="AN35" s="629"/>
      <c r="AO35" s="630"/>
      <c r="AP35" s="186"/>
      <c r="AQ35" s="634" t="s">
        <v>302</v>
      </c>
      <c r="AR35" s="635"/>
      <c r="AS35" s="635"/>
      <c r="AT35" s="635"/>
      <c r="AU35" s="635"/>
      <c r="AV35" s="635"/>
      <c r="AW35" s="635"/>
      <c r="AX35" s="635"/>
      <c r="AY35" s="636"/>
      <c r="AZ35" s="612">
        <v>1956714</v>
      </c>
      <c r="BA35" s="613"/>
      <c r="BB35" s="613"/>
      <c r="BC35" s="613"/>
      <c r="BD35" s="613"/>
      <c r="BE35" s="613"/>
      <c r="BF35" s="694"/>
      <c r="BG35" s="634" t="s">
        <v>303</v>
      </c>
      <c r="BH35" s="635"/>
      <c r="BI35" s="635"/>
      <c r="BJ35" s="635"/>
      <c r="BK35" s="635"/>
      <c r="BL35" s="635"/>
      <c r="BM35" s="635"/>
      <c r="BN35" s="635"/>
      <c r="BO35" s="635"/>
      <c r="BP35" s="635"/>
      <c r="BQ35" s="635"/>
      <c r="BR35" s="635"/>
      <c r="BS35" s="635"/>
      <c r="BT35" s="635"/>
      <c r="BU35" s="636"/>
      <c r="BV35" s="612">
        <v>117767</v>
      </c>
      <c r="BW35" s="613"/>
      <c r="BX35" s="613"/>
      <c r="BY35" s="613"/>
      <c r="BZ35" s="613"/>
      <c r="CA35" s="613"/>
      <c r="CB35" s="694"/>
      <c r="CD35" s="637" t="s">
        <v>304</v>
      </c>
      <c r="CE35" s="638"/>
      <c r="CF35" s="638"/>
      <c r="CG35" s="638"/>
      <c r="CH35" s="638"/>
      <c r="CI35" s="638"/>
      <c r="CJ35" s="638"/>
      <c r="CK35" s="638"/>
      <c r="CL35" s="638"/>
      <c r="CM35" s="638"/>
      <c r="CN35" s="638"/>
      <c r="CO35" s="638"/>
      <c r="CP35" s="638"/>
      <c r="CQ35" s="639"/>
      <c r="CR35" s="623">
        <v>45277</v>
      </c>
      <c r="CS35" s="655"/>
      <c r="CT35" s="655"/>
      <c r="CU35" s="655"/>
      <c r="CV35" s="655"/>
      <c r="CW35" s="655"/>
      <c r="CX35" s="655"/>
      <c r="CY35" s="656"/>
      <c r="CZ35" s="657">
        <v>0.2</v>
      </c>
      <c r="DA35" s="658"/>
      <c r="DB35" s="658"/>
      <c r="DC35" s="659"/>
      <c r="DD35" s="632">
        <v>42442</v>
      </c>
      <c r="DE35" s="655"/>
      <c r="DF35" s="655"/>
      <c r="DG35" s="655"/>
      <c r="DH35" s="655"/>
      <c r="DI35" s="655"/>
      <c r="DJ35" s="655"/>
      <c r="DK35" s="656"/>
      <c r="DL35" s="632">
        <v>21844</v>
      </c>
      <c r="DM35" s="655"/>
      <c r="DN35" s="655"/>
      <c r="DO35" s="655"/>
      <c r="DP35" s="655"/>
      <c r="DQ35" s="655"/>
      <c r="DR35" s="655"/>
      <c r="DS35" s="655"/>
      <c r="DT35" s="655"/>
      <c r="DU35" s="655"/>
      <c r="DV35" s="656"/>
      <c r="DW35" s="628">
        <v>0.2</v>
      </c>
      <c r="DX35" s="653"/>
      <c r="DY35" s="653"/>
      <c r="DZ35" s="653"/>
      <c r="EA35" s="653"/>
      <c r="EB35" s="653"/>
      <c r="EC35" s="654"/>
    </row>
    <row r="36" spans="2:133" ht="11.25" customHeight="1">
      <c r="B36" s="666" t="s">
        <v>305</v>
      </c>
      <c r="C36" s="667"/>
      <c r="D36" s="667"/>
      <c r="E36" s="667"/>
      <c r="F36" s="667"/>
      <c r="G36" s="667"/>
      <c r="H36" s="667"/>
      <c r="I36" s="667"/>
      <c r="J36" s="667"/>
      <c r="K36" s="667"/>
      <c r="L36" s="667"/>
      <c r="M36" s="667"/>
      <c r="N36" s="667"/>
      <c r="O36" s="667"/>
      <c r="P36" s="667"/>
      <c r="Q36" s="668"/>
      <c r="R36" s="695">
        <v>20883975</v>
      </c>
      <c r="S36" s="696"/>
      <c r="T36" s="696"/>
      <c r="U36" s="696"/>
      <c r="V36" s="696"/>
      <c r="W36" s="696"/>
      <c r="X36" s="696"/>
      <c r="Y36" s="697"/>
      <c r="Z36" s="698">
        <v>100</v>
      </c>
      <c r="AA36" s="698"/>
      <c r="AB36" s="698"/>
      <c r="AC36" s="698"/>
      <c r="AD36" s="699">
        <v>9292912</v>
      </c>
      <c r="AE36" s="699"/>
      <c r="AF36" s="699"/>
      <c r="AG36" s="699"/>
      <c r="AH36" s="699"/>
      <c r="AI36" s="699"/>
      <c r="AJ36" s="699"/>
      <c r="AK36" s="699"/>
      <c r="AL36" s="700">
        <v>100</v>
      </c>
      <c r="AM36" s="692"/>
      <c r="AN36" s="692"/>
      <c r="AO36" s="701"/>
      <c r="AQ36" s="702" t="s">
        <v>306</v>
      </c>
      <c r="AR36" s="703"/>
      <c r="AS36" s="703"/>
      <c r="AT36" s="703"/>
      <c r="AU36" s="703"/>
      <c r="AV36" s="703"/>
      <c r="AW36" s="703"/>
      <c r="AX36" s="703"/>
      <c r="AY36" s="704"/>
      <c r="AZ36" s="623">
        <v>295123</v>
      </c>
      <c r="BA36" s="624"/>
      <c r="BB36" s="624"/>
      <c r="BC36" s="624"/>
      <c r="BD36" s="655"/>
      <c r="BE36" s="655"/>
      <c r="BF36" s="680"/>
      <c r="BG36" s="637" t="s">
        <v>307</v>
      </c>
      <c r="BH36" s="638"/>
      <c r="BI36" s="638"/>
      <c r="BJ36" s="638"/>
      <c r="BK36" s="638"/>
      <c r="BL36" s="638"/>
      <c r="BM36" s="638"/>
      <c r="BN36" s="638"/>
      <c r="BO36" s="638"/>
      <c r="BP36" s="638"/>
      <c r="BQ36" s="638"/>
      <c r="BR36" s="638"/>
      <c r="BS36" s="638"/>
      <c r="BT36" s="638"/>
      <c r="BU36" s="639"/>
      <c r="BV36" s="623">
        <v>77237</v>
      </c>
      <c r="BW36" s="624"/>
      <c r="BX36" s="624"/>
      <c r="BY36" s="624"/>
      <c r="BZ36" s="624"/>
      <c r="CA36" s="624"/>
      <c r="CB36" s="633"/>
      <c r="CD36" s="637" t="s">
        <v>308</v>
      </c>
      <c r="CE36" s="638"/>
      <c r="CF36" s="638"/>
      <c r="CG36" s="638"/>
      <c r="CH36" s="638"/>
      <c r="CI36" s="638"/>
      <c r="CJ36" s="638"/>
      <c r="CK36" s="638"/>
      <c r="CL36" s="638"/>
      <c r="CM36" s="638"/>
      <c r="CN36" s="638"/>
      <c r="CO36" s="638"/>
      <c r="CP36" s="638"/>
      <c r="CQ36" s="639"/>
      <c r="CR36" s="623">
        <v>2628281</v>
      </c>
      <c r="CS36" s="624"/>
      <c r="CT36" s="624"/>
      <c r="CU36" s="624"/>
      <c r="CV36" s="624"/>
      <c r="CW36" s="624"/>
      <c r="CX36" s="624"/>
      <c r="CY36" s="625"/>
      <c r="CZ36" s="657">
        <v>12.9</v>
      </c>
      <c r="DA36" s="658"/>
      <c r="DB36" s="658"/>
      <c r="DC36" s="659"/>
      <c r="DD36" s="632">
        <v>2147611</v>
      </c>
      <c r="DE36" s="624"/>
      <c r="DF36" s="624"/>
      <c r="DG36" s="624"/>
      <c r="DH36" s="624"/>
      <c r="DI36" s="624"/>
      <c r="DJ36" s="624"/>
      <c r="DK36" s="625"/>
      <c r="DL36" s="632">
        <v>1572543</v>
      </c>
      <c r="DM36" s="624"/>
      <c r="DN36" s="624"/>
      <c r="DO36" s="624"/>
      <c r="DP36" s="624"/>
      <c r="DQ36" s="624"/>
      <c r="DR36" s="624"/>
      <c r="DS36" s="624"/>
      <c r="DT36" s="624"/>
      <c r="DU36" s="624"/>
      <c r="DV36" s="625"/>
      <c r="DW36" s="628">
        <v>15.8</v>
      </c>
      <c r="DX36" s="653"/>
      <c r="DY36" s="653"/>
      <c r="DZ36" s="653"/>
      <c r="EA36" s="653"/>
      <c r="EB36" s="653"/>
      <c r="EC36" s="654"/>
    </row>
    <row r="37" spans="2:133" ht="11.25" customHeight="1">
      <c r="AQ37" s="702" t="s">
        <v>309</v>
      </c>
      <c r="AR37" s="703"/>
      <c r="AS37" s="703"/>
      <c r="AT37" s="703"/>
      <c r="AU37" s="703"/>
      <c r="AV37" s="703"/>
      <c r="AW37" s="703"/>
      <c r="AX37" s="703"/>
      <c r="AY37" s="704"/>
      <c r="AZ37" s="623">
        <v>165998</v>
      </c>
      <c r="BA37" s="624"/>
      <c r="BB37" s="624"/>
      <c r="BC37" s="624"/>
      <c r="BD37" s="655"/>
      <c r="BE37" s="655"/>
      <c r="BF37" s="680"/>
      <c r="BG37" s="637" t="s">
        <v>310</v>
      </c>
      <c r="BH37" s="638"/>
      <c r="BI37" s="638"/>
      <c r="BJ37" s="638"/>
      <c r="BK37" s="638"/>
      <c r="BL37" s="638"/>
      <c r="BM37" s="638"/>
      <c r="BN37" s="638"/>
      <c r="BO37" s="638"/>
      <c r="BP37" s="638"/>
      <c r="BQ37" s="638"/>
      <c r="BR37" s="638"/>
      <c r="BS37" s="638"/>
      <c r="BT37" s="638"/>
      <c r="BU37" s="639"/>
      <c r="BV37" s="623">
        <v>3967</v>
      </c>
      <c r="BW37" s="624"/>
      <c r="BX37" s="624"/>
      <c r="BY37" s="624"/>
      <c r="BZ37" s="624"/>
      <c r="CA37" s="624"/>
      <c r="CB37" s="633"/>
      <c r="CD37" s="637" t="s">
        <v>311</v>
      </c>
      <c r="CE37" s="638"/>
      <c r="CF37" s="638"/>
      <c r="CG37" s="638"/>
      <c r="CH37" s="638"/>
      <c r="CI37" s="638"/>
      <c r="CJ37" s="638"/>
      <c r="CK37" s="638"/>
      <c r="CL37" s="638"/>
      <c r="CM37" s="638"/>
      <c r="CN37" s="638"/>
      <c r="CO37" s="638"/>
      <c r="CP37" s="638"/>
      <c r="CQ37" s="639"/>
      <c r="CR37" s="623">
        <v>761724</v>
      </c>
      <c r="CS37" s="655"/>
      <c r="CT37" s="655"/>
      <c r="CU37" s="655"/>
      <c r="CV37" s="655"/>
      <c r="CW37" s="655"/>
      <c r="CX37" s="655"/>
      <c r="CY37" s="656"/>
      <c r="CZ37" s="657">
        <v>3.8</v>
      </c>
      <c r="DA37" s="658"/>
      <c r="DB37" s="658"/>
      <c r="DC37" s="659"/>
      <c r="DD37" s="632">
        <v>761714</v>
      </c>
      <c r="DE37" s="655"/>
      <c r="DF37" s="655"/>
      <c r="DG37" s="655"/>
      <c r="DH37" s="655"/>
      <c r="DI37" s="655"/>
      <c r="DJ37" s="655"/>
      <c r="DK37" s="656"/>
      <c r="DL37" s="632">
        <v>761094</v>
      </c>
      <c r="DM37" s="655"/>
      <c r="DN37" s="655"/>
      <c r="DO37" s="655"/>
      <c r="DP37" s="655"/>
      <c r="DQ37" s="655"/>
      <c r="DR37" s="655"/>
      <c r="DS37" s="655"/>
      <c r="DT37" s="655"/>
      <c r="DU37" s="655"/>
      <c r="DV37" s="656"/>
      <c r="DW37" s="628">
        <v>7.7</v>
      </c>
      <c r="DX37" s="653"/>
      <c r="DY37" s="653"/>
      <c r="DZ37" s="653"/>
      <c r="EA37" s="653"/>
      <c r="EB37" s="653"/>
      <c r="EC37" s="654"/>
    </row>
    <row r="38" spans="2:133" ht="11.25" customHeight="1">
      <c r="AQ38" s="702" t="s">
        <v>312</v>
      </c>
      <c r="AR38" s="703"/>
      <c r="AS38" s="703"/>
      <c r="AT38" s="703"/>
      <c r="AU38" s="703"/>
      <c r="AV38" s="703"/>
      <c r="AW38" s="703"/>
      <c r="AX38" s="703"/>
      <c r="AY38" s="704"/>
      <c r="AZ38" s="623">
        <v>77712</v>
      </c>
      <c r="BA38" s="624"/>
      <c r="BB38" s="624"/>
      <c r="BC38" s="624"/>
      <c r="BD38" s="655"/>
      <c r="BE38" s="655"/>
      <c r="BF38" s="680"/>
      <c r="BG38" s="637" t="s">
        <v>313</v>
      </c>
      <c r="BH38" s="638"/>
      <c r="BI38" s="638"/>
      <c r="BJ38" s="638"/>
      <c r="BK38" s="638"/>
      <c r="BL38" s="638"/>
      <c r="BM38" s="638"/>
      <c r="BN38" s="638"/>
      <c r="BO38" s="638"/>
      <c r="BP38" s="638"/>
      <c r="BQ38" s="638"/>
      <c r="BR38" s="638"/>
      <c r="BS38" s="638"/>
      <c r="BT38" s="638"/>
      <c r="BU38" s="639"/>
      <c r="BV38" s="623">
        <v>6730</v>
      </c>
      <c r="BW38" s="624"/>
      <c r="BX38" s="624"/>
      <c r="BY38" s="624"/>
      <c r="BZ38" s="624"/>
      <c r="CA38" s="624"/>
      <c r="CB38" s="633"/>
      <c r="CD38" s="637" t="s">
        <v>314</v>
      </c>
      <c r="CE38" s="638"/>
      <c r="CF38" s="638"/>
      <c r="CG38" s="638"/>
      <c r="CH38" s="638"/>
      <c r="CI38" s="638"/>
      <c r="CJ38" s="638"/>
      <c r="CK38" s="638"/>
      <c r="CL38" s="638"/>
      <c r="CM38" s="638"/>
      <c r="CN38" s="638"/>
      <c r="CO38" s="638"/>
      <c r="CP38" s="638"/>
      <c r="CQ38" s="639"/>
      <c r="CR38" s="623">
        <v>1631424</v>
      </c>
      <c r="CS38" s="624"/>
      <c r="CT38" s="624"/>
      <c r="CU38" s="624"/>
      <c r="CV38" s="624"/>
      <c r="CW38" s="624"/>
      <c r="CX38" s="624"/>
      <c r="CY38" s="625"/>
      <c r="CZ38" s="657">
        <v>8</v>
      </c>
      <c r="DA38" s="658"/>
      <c r="DB38" s="658"/>
      <c r="DC38" s="659"/>
      <c r="DD38" s="632">
        <v>1430520</v>
      </c>
      <c r="DE38" s="624"/>
      <c r="DF38" s="624"/>
      <c r="DG38" s="624"/>
      <c r="DH38" s="624"/>
      <c r="DI38" s="624"/>
      <c r="DJ38" s="624"/>
      <c r="DK38" s="625"/>
      <c r="DL38" s="632">
        <v>1193355</v>
      </c>
      <c r="DM38" s="624"/>
      <c r="DN38" s="624"/>
      <c r="DO38" s="624"/>
      <c r="DP38" s="624"/>
      <c r="DQ38" s="624"/>
      <c r="DR38" s="624"/>
      <c r="DS38" s="624"/>
      <c r="DT38" s="624"/>
      <c r="DU38" s="624"/>
      <c r="DV38" s="625"/>
      <c r="DW38" s="628">
        <v>12</v>
      </c>
      <c r="DX38" s="653"/>
      <c r="DY38" s="653"/>
      <c r="DZ38" s="653"/>
      <c r="EA38" s="653"/>
      <c r="EB38" s="653"/>
      <c r="EC38" s="654"/>
    </row>
    <row r="39" spans="2:133" ht="11.25" customHeight="1">
      <c r="AQ39" s="702" t="s">
        <v>315</v>
      </c>
      <c r="AR39" s="703"/>
      <c r="AS39" s="703"/>
      <c r="AT39" s="703"/>
      <c r="AU39" s="703"/>
      <c r="AV39" s="703"/>
      <c r="AW39" s="703"/>
      <c r="AX39" s="703"/>
      <c r="AY39" s="704"/>
      <c r="AZ39" s="623">
        <v>73390</v>
      </c>
      <c r="BA39" s="624"/>
      <c r="BB39" s="624"/>
      <c r="BC39" s="624"/>
      <c r="BD39" s="655"/>
      <c r="BE39" s="655"/>
      <c r="BF39" s="680"/>
      <c r="BG39" s="708" t="s">
        <v>316</v>
      </c>
      <c r="BH39" s="709"/>
      <c r="BI39" s="709"/>
      <c r="BJ39" s="709"/>
      <c r="BK39" s="709"/>
      <c r="BL39" s="187"/>
      <c r="BM39" s="638" t="s">
        <v>317</v>
      </c>
      <c r="BN39" s="638"/>
      <c r="BO39" s="638"/>
      <c r="BP39" s="638"/>
      <c r="BQ39" s="638"/>
      <c r="BR39" s="638"/>
      <c r="BS39" s="638"/>
      <c r="BT39" s="638"/>
      <c r="BU39" s="639"/>
      <c r="BV39" s="623">
        <v>82</v>
      </c>
      <c r="BW39" s="624"/>
      <c r="BX39" s="624"/>
      <c r="BY39" s="624"/>
      <c r="BZ39" s="624"/>
      <c r="CA39" s="624"/>
      <c r="CB39" s="633"/>
      <c r="CD39" s="637" t="s">
        <v>318</v>
      </c>
      <c r="CE39" s="638"/>
      <c r="CF39" s="638"/>
      <c r="CG39" s="638"/>
      <c r="CH39" s="638"/>
      <c r="CI39" s="638"/>
      <c r="CJ39" s="638"/>
      <c r="CK39" s="638"/>
      <c r="CL39" s="638"/>
      <c r="CM39" s="638"/>
      <c r="CN39" s="638"/>
      <c r="CO39" s="638"/>
      <c r="CP39" s="638"/>
      <c r="CQ39" s="639"/>
      <c r="CR39" s="623">
        <v>1183074</v>
      </c>
      <c r="CS39" s="655"/>
      <c r="CT39" s="655"/>
      <c r="CU39" s="655"/>
      <c r="CV39" s="655"/>
      <c r="CW39" s="655"/>
      <c r="CX39" s="655"/>
      <c r="CY39" s="656"/>
      <c r="CZ39" s="657">
        <v>5.8</v>
      </c>
      <c r="DA39" s="658"/>
      <c r="DB39" s="658"/>
      <c r="DC39" s="659"/>
      <c r="DD39" s="632">
        <v>704216</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319</v>
      </c>
      <c r="AR40" s="703"/>
      <c r="AS40" s="703"/>
      <c r="AT40" s="703"/>
      <c r="AU40" s="703"/>
      <c r="AV40" s="703"/>
      <c r="AW40" s="703"/>
      <c r="AX40" s="703"/>
      <c r="AY40" s="704"/>
      <c r="AZ40" s="623">
        <v>435217</v>
      </c>
      <c r="BA40" s="624"/>
      <c r="BB40" s="624"/>
      <c r="BC40" s="624"/>
      <c r="BD40" s="655"/>
      <c r="BE40" s="655"/>
      <c r="BF40" s="680"/>
      <c r="BG40" s="708"/>
      <c r="BH40" s="709"/>
      <c r="BI40" s="709"/>
      <c r="BJ40" s="709"/>
      <c r="BK40" s="709"/>
      <c r="BL40" s="187"/>
      <c r="BM40" s="638" t="s">
        <v>320</v>
      </c>
      <c r="BN40" s="638"/>
      <c r="BO40" s="638"/>
      <c r="BP40" s="638"/>
      <c r="BQ40" s="638"/>
      <c r="BR40" s="638"/>
      <c r="BS40" s="638"/>
      <c r="BT40" s="638"/>
      <c r="BU40" s="639"/>
      <c r="BV40" s="623">
        <v>147</v>
      </c>
      <c r="BW40" s="624"/>
      <c r="BX40" s="624"/>
      <c r="BY40" s="624"/>
      <c r="BZ40" s="624"/>
      <c r="CA40" s="624"/>
      <c r="CB40" s="633"/>
      <c r="CD40" s="637" t="s">
        <v>321</v>
      </c>
      <c r="CE40" s="638"/>
      <c r="CF40" s="638"/>
      <c r="CG40" s="638"/>
      <c r="CH40" s="638"/>
      <c r="CI40" s="638"/>
      <c r="CJ40" s="638"/>
      <c r="CK40" s="638"/>
      <c r="CL40" s="638"/>
      <c r="CM40" s="638"/>
      <c r="CN40" s="638"/>
      <c r="CO40" s="638"/>
      <c r="CP40" s="638"/>
      <c r="CQ40" s="639"/>
      <c r="CR40" s="623">
        <v>75366</v>
      </c>
      <c r="CS40" s="624"/>
      <c r="CT40" s="624"/>
      <c r="CU40" s="624"/>
      <c r="CV40" s="624"/>
      <c r="CW40" s="624"/>
      <c r="CX40" s="624"/>
      <c r="CY40" s="625"/>
      <c r="CZ40" s="657">
        <v>0.4</v>
      </c>
      <c r="DA40" s="658"/>
      <c r="DB40" s="658"/>
      <c r="DC40" s="659"/>
      <c r="DD40" s="632">
        <v>866</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315</v>
      </c>
      <c r="AR41" s="644"/>
      <c r="AS41" s="644"/>
      <c r="AT41" s="644"/>
      <c r="AU41" s="644"/>
      <c r="AV41" s="644"/>
      <c r="AW41" s="644"/>
      <c r="AX41" s="644"/>
      <c r="AY41" s="645"/>
      <c r="AZ41" s="695">
        <v>909274</v>
      </c>
      <c r="BA41" s="696"/>
      <c r="BB41" s="696"/>
      <c r="BC41" s="696"/>
      <c r="BD41" s="691"/>
      <c r="BE41" s="691"/>
      <c r="BF41" s="693"/>
      <c r="BG41" s="710"/>
      <c r="BH41" s="711"/>
      <c r="BI41" s="711"/>
      <c r="BJ41" s="711"/>
      <c r="BK41" s="711"/>
      <c r="BL41" s="189"/>
      <c r="BM41" s="644" t="s">
        <v>322</v>
      </c>
      <c r="BN41" s="644"/>
      <c r="BO41" s="644"/>
      <c r="BP41" s="644"/>
      <c r="BQ41" s="644"/>
      <c r="BR41" s="644"/>
      <c r="BS41" s="644"/>
      <c r="BT41" s="644"/>
      <c r="BU41" s="645"/>
      <c r="BV41" s="695">
        <v>343</v>
      </c>
      <c r="BW41" s="696"/>
      <c r="BX41" s="696"/>
      <c r="BY41" s="696"/>
      <c r="BZ41" s="696"/>
      <c r="CA41" s="696"/>
      <c r="CB41" s="705"/>
      <c r="CD41" s="637" t="s">
        <v>323</v>
      </c>
      <c r="CE41" s="638"/>
      <c r="CF41" s="638"/>
      <c r="CG41" s="638"/>
      <c r="CH41" s="638"/>
      <c r="CI41" s="638"/>
      <c r="CJ41" s="638"/>
      <c r="CK41" s="638"/>
      <c r="CL41" s="638"/>
      <c r="CM41" s="638"/>
      <c r="CN41" s="638"/>
      <c r="CO41" s="638"/>
      <c r="CP41" s="638"/>
      <c r="CQ41" s="639"/>
      <c r="CR41" s="623" t="s">
        <v>210</v>
      </c>
      <c r="CS41" s="655"/>
      <c r="CT41" s="655"/>
      <c r="CU41" s="655"/>
      <c r="CV41" s="655"/>
      <c r="CW41" s="655"/>
      <c r="CX41" s="655"/>
      <c r="CY41" s="656"/>
      <c r="CZ41" s="657" t="s">
        <v>210</v>
      </c>
      <c r="DA41" s="658"/>
      <c r="DB41" s="658"/>
      <c r="DC41" s="659"/>
      <c r="DD41" s="632" t="s">
        <v>210</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324</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325</v>
      </c>
      <c r="CE42" s="621"/>
      <c r="CF42" s="621"/>
      <c r="CG42" s="621"/>
      <c r="CH42" s="621"/>
      <c r="CI42" s="621"/>
      <c r="CJ42" s="621"/>
      <c r="CK42" s="621"/>
      <c r="CL42" s="621"/>
      <c r="CM42" s="621"/>
      <c r="CN42" s="621"/>
      <c r="CO42" s="621"/>
      <c r="CP42" s="621"/>
      <c r="CQ42" s="622"/>
      <c r="CR42" s="623">
        <v>4063036</v>
      </c>
      <c r="CS42" s="624"/>
      <c r="CT42" s="624"/>
      <c r="CU42" s="624"/>
      <c r="CV42" s="624"/>
      <c r="CW42" s="624"/>
      <c r="CX42" s="624"/>
      <c r="CY42" s="625"/>
      <c r="CZ42" s="657">
        <v>20</v>
      </c>
      <c r="DA42" s="706"/>
      <c r="DB42" s="706"/>
      <c r="DC42" s="707"/>
      <c r="DD42" s="632">
        <v>522120</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326</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327</v>
      </c>
      <c r="CE43" s="621"/>
      <c r="CF43" s="621"/>
      <c r="CG43" s="621"/>
      <c r="CH43" s="621"/>
      <c r="CI43" s="621"/>
      <c r="CJ43" s="621"/>
      <c r="CK43" s="621"/>
      <c r="CL43" s="621"/>
      <c r="CM43" s="621"/>
      <c r="CN43" s="621"/>
      <c r="CO43" s="621"/>
      <c r="CP43" s="621"/>
      <c r="CQ43" s="622"/>
      <c r="CR43" s="623">
        <v>158228</v>
      </c>
      <c r="CS43" s="655"/>
      <c r="CT43" s="655"/>
      <c r="CU43" s="655"/>
      <c r="CV43" s="655"/>
      <c r="CW43" s="655"/>
      <c r="CX43" s="655"/>
      <c r="CY43" s="656"/>
      <c r="CZ43" s="657">
        <v>0.8</v>
      </c>
      <c r="DA43" s="658"/>
      <c r="DB43" s="658"/>
      <c r="DC43" s="659"/>
      <c r="DD43" s="632">
        <v>154538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328</v>
      </c>
      <c r="CD44" s="729" t="s">
        <v>282</v>
      </c>
      <c r="CE44" s="730"/>
      <c r="CF44" s="620" t="s">
        <v>329</v>
      </c>
      <c r="CG44" s="621"/>
      <c r="CH44" s="621"/>
      <c r="CI44" s="621"/>
      <c r="CJ44" s="621"/>
      <c r="CK44" s="621"/>
      <c r="CL44" s="621"/>
      <c r="CM44" s="621"/>
      <c r="CN44" s="621"/>
      <c r="CO44" s="621"/>
      <c r="CP44" s="621"/>
      <c r="CQ44" s="622"/>
      <c r="CR44" s="623">
        <v>3808434</v>
      </c>
      <c r="CS44" s="624"/>
      <c r="CT44" s="624"/>
      <c r="CU44" s="624"/>
      <c r="CV44" s="624"/>
      <c r="CW44" s="624"/>
      <c r="CX44" s="624"/>
      <c r="CY44" s="625"/>
      <c r="CZ44" s="657">
        <v>18.8</v>
      </c>
      <c r="DA44" s="706"/>
      <c r="DB44" s="706"/>
      <c r="DC44" s="707"/>
      <c r="DD44" s="632">
        <v>426402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330</v>
      </c>
      <c r="CG45" s="621"/>
      <c r="CH45" s="621"/>
      <c r="CI45" s="621"/>
      <c r="CJ45" s="621"/>
      <c r="CK45" s="621"/>
      <c r="CL45" s="621"/>
      <c r="CM45" s="621"/>
      <c r="CN45" s="621"/>
      <c r="CO45" s="621"/>
      <c r="CP45" s="621"/>
      <c r="CQ45" s="622"/>
      <c r="CR45" s="623">
        <v>2050087</v>
      </c>
      <c r="CS45" s="655"/>
      <c r="CT45" s="655"/>
      <c r="CU45" s="655"/>
      <c r="CV45" s="655"/>
      <c r="CW45" s="655"/>
      <c r="CX45" s="655"/>
      <c r="CY45" s="656"/>
      <c r="CZ45" s="657">
        <v>10.1</v>
      </c>
      <c r="DA45" s="658"/>
      <c r="DB45" s="658"/>
      <c r="DC45" s="659"/>
      <c r="DD45" s="632">
        <v>156035</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331</v>
      </c>
      <c r="CG46" s="621"/>
      <c r="CH46" s="621"/>
      <c r="CI46" s="621"/>
      <c r="CJ46" s="621"/>
      <c r="CK46" s="621"/>
      <c r="CL46" s="621"/>
      <c r="CM46" s="621"/>
      <c r="CN46" s="621"/>
      <c r="CO46" s="621"/>
      <c r="CP46" s="621"/>
      <c r="CQ46" s="622"/>
      <c r="CR46" s="623">
        <v>1624976</v>
      </c>
      <c r="CS46" s="624"/>
      <c r="CT46" s="624"/>
      <c r="CU46" s="624"/>
      <c r="CV46" s="624"/>
      <c r="CW46" s="624"/>
      <c r="CX46" s="624"/>
      <c r="CY46" s="625"/>
      <c r="CZ46" s="657">
        <v>8</v>
      </c>
      <c r="DA46" s="706"/>
      <c r="DB46" s="706"/>
      <c r="DC46" s="707"/>
      <c r="DD46" s="632">
        <v>265284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332</v>
      </c>
      <c r="CG47" s="621"/>
      <c r="CH47" s="621"/>
      <c r="CI47" s="621"/>
      <c r="CJ47" s="621"/>
      <c r="CK47" s="621"/>
      <c r="CL47" s="621"/>
      <c r="CM47" s="621"/>
      <c r="CN47" s="621"/>
      <c r="CO47" s="621"/>
      <c r="CP47" s="621"/>
      <c r="CQ47" s="622"/>
      <c r="CR47" s="623">
        <v>254602</v>
      </c>
      <c r="CS47" s="655"/>
      <c r="CT47" s="655"/>
      <c r="CU47" s="655"/>
      <c r="CV47" s="655"/>
      <c r="CW47" s="655"/>
      <c r="CX47" s="655"/>
      <c r="CY47" s="656"/>
      <c r="CZ47" s="657">
        <v>1.3</v>
      </c>
      <c r="DA47" s="658"/>
      <c r="DB47" s="658"/>
      <c r="DC47" s="659"/>
      <c r="DD47" s="632">
        <v>95718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ht="10.8">
      <c r="CD48" s="733"/>
      <c r="CE48" s="734"/>
      <c r="CF48" s="620" t="s">
        <v>333</v>
      </c>
      <c r="CG48" s="621"/>
      <c r="CH48" s="621"/>
      <c r="CI48" s="621"/>
      <c r="CJ48" s="621"/>
      <c r="CK48" s="621"/>
      <c r="CL48" s="621"/>
      <c r="CM48" s="621"/>
      <c r="CN48" s="621"/>
      <c r="CO48" s="621"/>
      <c r="CP48" s="621"/>
      <c r="CQ48" s="622"/>
      <c r="CR48" s="623" t="s">
        <v>154</v>
      </c>
      <c r="CS48" s="624"/>
      <c r="CT48" s="624"/>
      <c r="CU48" s="624"/>
      <c r="CV48" s="624"/>
      <c r="CW48" s="624"/>
      <c r="CX48" s="624"/>
      <c r="CY48" s="625"/>
      <c r="CZ48" s="657" t="s">
        <v>154</v>
      </c>
      <c r="DA48" s="706"/>
      <c r="DB48" s="706"/>
      <c r="DC48" s="707"/>
      <c r="DD48" s="632" t="s">
        <v>154</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334</v>
      </c>
      <c r="CE49" s="667"/>
      <c r="CF49" s="667"/>
      <c r="CG49" s="667"/>
      <c r="CH49" s="667"/>
      <c r="CI49" s="667"/>
      <c r="CJ49" s="667"/>
      <c r="CK49" s="667"/>
      <c r="CL49" s="667"/>
      <c r="CM49" s="667"/>
      <c r="CN49" s="667"/>
      <c r="CO49" s="667"/>
      <c r="CP49" s="667"/>
      <c r="CQ49" s="668"/>
      <c r="CR49" s="695">
        <v>20310993</v>
      </c>
      <c r="CS49" s="691"/>
      <c r="CT49" s="691"/>
      <c r="CU49" s="691"/>
      <c r="CV49" s="691"/>
      <c r="CW49" s="691"/>
      <c r="CX49" s="691"/>
      <c r="CY49" s="718"/>
      <c r="CZ49" s="719">
        <v>100</v>
      </c>
      <c r="DA49" s="720"/>
      <c r="DB49" s="720"/>
      <c r="DC49" s="721"/>
      <c r="DD49" s="722">
        <v>12250459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t="10.8" hidden="1"/>
    <row r="51" spans="82:133" ht="10.8"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126" zoomScale="70" zoomScaleNormal="25" zoomScaleSheetLayoutView="70" workbookViewId="0"/>
  </sheetViews>
  <sheetFormatPr defaultColWidth="0" defaultRowHeight="13.2" zeroHeight="1"/>
  <cols>
    <col min="1" max="130" width="2.77734375" style="240" customWidth="1"/>
    <col min="131" max="131" width="1.6640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335</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336</v>
      </c>
      <c r="DK2" s="765"/>
      <c r="DL2" s="765"/>
      <c r="DM2" s="765"/>
      <c r="DN2" s="765"/>
      <c r="DO2" s="766"/>
      <c r="DP2" s="200"/>
      <c r="DQ2" s="764" t="s">
        <v>337</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338</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339</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340</v>
      </c>
      <c r="B5" s="759"/>
      <c r="C5" s="759"/>
      <c r="D5" s="759"/>
      <c r="E5" s="759"/>
      <c r="F5" s="759"/>
      <c r="G5" s="759"/>
      <c r="H5" s="759"/>
      <c r="I5" s="759"/>
      <c r="J5" s="759"/>
      <c r="K5" s="759"/>
      <c r="L5" s="759"/>
      <c r="M5" s="759"/>
      <c r="N5" s="759"/>
      <c r="O5" s="759"/>
      <c r="P5" s="760"/>
      <c r="Q5" s="735" t="s">
        <v>341</v>
      </c>
      <c r="R5" s="736"/>
      <c r="S5" s="736"/>
      <c r="T5" s="736"/>
      <c r="U5" s="737"/>
      <c r="V5" s="735" t="s">
        <v>342</v>
      </c>
      <c r="W5" s="736"/>
      <c r="X5" s="736"/>
      <c r="Y5" s="736"/>
      <c r="Z5" s="737"/>
      <c r="AA5" s="735" t="s">
        <v>343</v>
      </c>
      <c r="AB5" s="736"/>
      <c r="AC5" s="736"/>
      <c r="AD5" s="736"/>
      <c r="AE5" s="736"/>
      <c r="AF5" s="768" t="s">
        <v>344</v>
      </c>
      <c r="AG5" s="736"/>
      <c r="AH5" s="736"/>
      <c r="AI5" s="736"/>
      <c r="AJ5" s="747"/>
      <c r="AK5" s="736" t="s">
        <v>345</v>
      </c>
      <c r="AL5" s="736"/>
      <c r="AM5" s="736"/>
      <c r="AN5" s="736"/>
      <c r="AO5" s="737"/>
      <c r="AP5" s="735" t="s">
        <v>346</v>
      </c>
      <c r="AQ5" s="736"/>
      <c r="AR5" s="736"/>
      <c r="AS5" s="736"/>
      <c r="AT5" s="737"/>
      <c r="AU5" s="735" t="s">
        <v>347</v>
      </c>
      <c r="AV5" s="736"/>
      <c r="AW5" s="736"/>
      <c r="AX5" s="736"/>
      <c r="AY5" s="747"/>
      <c r="AZ5" s="207"/>
      <c r="BA5" s="207"/>
      <c r="BB5" s="207"/>
      <c r="BC5" s="207"/>
      <c r="BD5" s="207"/>
      <c r="BE5" s="208"/>
      <c r="BF5" s="208"/>
      <c r="BG5" s="208"/>
      <c r="BH5" s="208"/>
      <c r="BI5" s="208"/>
      <c r="BJ5" s="208"/>
      <c r="BK5" s="208"/>
      <c r="BL5" s="208"/>
      <c r="BM5" s="208"/>
      <c r="BN5" s="208"/>
      <c r="BO5" s="208"/>
      <c r="BP5" s="208"/>
      <c r="BQ5" s="758" t="s">
        <v>348</v>
      </c>
      <c r="BR5" s="759"/>
      <c r="BS5" s="759"/>
      <c r="BT5" s="759"/>
      <c r="BU5" s="759"/>
      <c r="BV5" s="759"/>
      <c r="BW5" s="759"/>
      <c r="BX5" s="759"/>
      <c r="BY5" s="759"/>
      <c r="BZ5" s="759"/>
      <c r="CA5" s="759"/>
      <c r="CB5" s="759"/>
      <c r="CC5" s="759"/>
      <c r="CD5" s="759"/>
      <c r="CE5" s="759"/>
      <c r="CF5" s="759"/>
      <c r="CG5" s="760"/>
      <c r="CH5" s="735" t="s">
        <v>349</v>
      </c>
      <c r="CI5" s="736"/>
      <c r="CJ5" s="736"/>
      <c r="CK5" s="736"/>
      <c r="CL5" s="737"/>
      <c r="CM5" s="735" t="s">
        <v>350</v>
      </c>
      <c r="CN5" s="736"/>
      <c r="CO5" s="736"/>
      <c r="CP5" s="736"/>
      <c r="CQ5" s="737"/>
      <c r="CR5" s="735" t="s">
        <v>351</v>
      </c>
      <c r="CS5" s="736"/>
      <c r="CT5" s="736"/>
      <c r="CU5" s="736"/>
      <c r="CV5" s="737"/>
      <c r="CW5" s="735" t="s">
        <v>352</v>
      </c>
      <c r="CX5" s="736"/>
      <c r="CY5" s="736"/>
      <c r="CZ5" s="736"/>
      <c r="DA5" s="737"/>
      <c r="DB5" s="735" t="s">
        <v>353</v>
      </c>
      <c r="DC5" s="736"/>
      <c r="DD5" s="736"/>
      <c r="DE5" s="736"/>
      <c r="DF5" s="737"/>
      <c r="DG5" s="741" t="s">
        <v>354</v>
      </c>
      <c r="DH5" s="742"/>
      <c r="DI5" s="742"/>
      <c r="DJ5" s="742"/>
      <c r="DK5" s="743"/>
      <c r="DL5" s="741" t="s">
        <v>355</v>
      </c>
      <c r="DM5" s="742"/>
      <c r="DN5" s="742"/>
      <c r="DO5" s="742"/>
      <c r="DP5" s="743"/>
      <c r="DQ5" s="735" t="s">
        <v>356</v>
      </c>
      <c r="DR5" s="736"/>
      <c r="DS5" s="736"/>
      <c r="DT5" s="736"/>
      <c r="DU5" s="737"/>
      <c r="DV5" s="735" t="s">
        <v>347</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357</v>
      </c>
      <c r="C7" s="750"/>
      <c r="D7" s="750"/>
      <c r="E7" s="750"/>
      <c r="F7" s="750"/>
      <c r="G7" s="750"/>
      <c r="H7" s="750"/>
      <c r="I7" s="750"/>
      <c r="J7" s="750"/>
      <c r="K7" s="750"/>
      <c r="L7" s="750"/>
      <c r="M7" s="750"/>
      <c r="N7" s="750"/>
      <c r="O7" s="750"/>
      <c r="P7" s="751"/>
      <c r="Q7" s="752">
        <v>20829</v>
      </c>
      <c r="R7" s="753"/>
      <c r="S7" s="753"/>
      <c r="T7" s="753"/>
      <c r="U7" s="753"/>
      <c r="V7" s="753">
        <v>20260</v>
      </c>
      <c r="W7" s="753"/>
      <c r="X7" s="753"/>
      <c r="Y7" s="753"/>
      <c r="Z7" s="753"/>
      <c r="AA7" s="753">
        <v>569</v>
      </c>
      <c r="AB7" s="753"/>
      <c r="AC7" s="753"/>
      <c r="AD7" s="753"/>
      <c r="AE7" s="754"/>
      <c r="AF7" s="755">
        <v>525</v>
      </c>
      <c r="AG7" s="756"/>
      <c r="AH7" s="756"/>
      <c r="AI7" s="756"/>
      <c r="AJ7" s="757"/>
      <c r="AK7" s="792"/>
      <c r="AL7" s="793"/>
      <c r="AM7" s="793"/>
      <c r="AN7" s="793"/>
      <c r="AO7" s="793"/>
      <c r="AP7" s="793"/>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547</v>
      </c>
      <c r="BS7" s="796" t="s">
        <v>548</v>
      </c>
      <c r="BT7" s="797"/>
      <c r="BU7" s="797"/>
      <c r="BV7" s="797"/>
      <c r="BW7" s="797"/>
      <c r="BX7" s="797"/>
      <c r="BY7" s="797"/>
      <c r="BZ7" s="797"/>
      <c r="CA7" s="797"/>
      <c r="CB7" s="797"/>
      <c r="CC7" s="797"/>
      <c r="CD7" s="797"/>
      <c r="CE7" s="797"/>
      <c r="CF7" s="797"/>
      <c r="CG7" s="798"/>
      <c r="CH7" s="789">
        <v>120</v>
      </c>
      <c r="CI7" s="790"/>
      <c r="CJ7" s="790"/>
      <c r="CK7" s="790"/>
      <c r="CL7" s="791"/>
      <c r="CM7" s="789">
        <v>7398</v>
      </c>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v>64</v>
      </c>
      <c r="DM7" s="790"/>
      <c r="DN7" s="790"/>
      <c r="DO7" s="790"/>
      <c r="DP7" s="791"/>
      <c r="DQ7" s="789">
        <v>6</v>
      </c>
      <c r="DR7" s="790"/>
      <c r="DS7" s="790"/>
      <c r="DT7" s="790"/>
      <c r="DU7" s="791"/>
      <c r="DV7" s="770"/>
      <c r="DW7" s="771"/>
      <c r="DX7" s="771"/>
      <c r="DY7" s="771"/>
      <c r="DZ7" s="772"/>
      <c r="EA7" s="205"/>
    </row>
    <row r="8" spans="1:131" s="206" customFormat="1" ht="26.25" customHeight="1">
      <c r="A8" s="212">
        <v>2</v>
      </c>
      <c r="B8" s="773" t="s">
        <v>358</v>
      </c>
      <c r="C8" s="774"/>
      <c r="D8" s="774"/>
      <c r="E8" s="774"/>
      <c r="F8" s="774"/>
      <c r="G8" s="774"/>
      <c r="H8" s="774"/>
      <c r="I8" s="774"/>
      <c r="J8" s="774"/>
      <c r="K8" s="774"/>
      <c r="L8" s="774"/>
      <c r="M8" s="774"/>
      <c r="N8" s="774"/>
      <c r="O8" s="774"/>
      <c r="P8" s="775"/>
      <c r="Q8" s="776">
        <v>43</v>
      </c>
      <c r="R8" s="777"/>
      <c r="S8" s="777"/>
      <c r="T8" s="777"/>
      <c r="U8" s="777"/>
      <c r="V8" s="777">
        <v>42</v>
      </c>
      <c r="W8" s="777"/>
      <c r="X8" s="777"/>
      <c r="Y8" s="777"/>
      <c r="Z8" s="777"/>
      <c r="AA8" s="777">
        <v>1</v>
      </c>
      <c r="AB8" s="777"/>
      <c r="AC8" s="777"/>
      <c r="AD8" s="777"/>
      <c r="AE8" s="778"/>
      <c r="AF8" s="779">
        <v>1</v>
      </c>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t="s">
        <v>359</v>
      </c>
      <c r="C9" s="774"/>
      <c r="D9" s="774"/>
      <c r="E9" s="774"/>
      <c r="F9" s="774"/>
      <c r="G9" s="774"/>
      <c r="H9" s="774"/>
      <c r="I9" s="774"/>
      <c r="J9" s="774"/>
      <c r="K9" s="774"/>
      <c r="L9" s="774"/>
      <c r="M9" s="774"/>
      <c r="N9" s="774"/>
      <c r="O9" s="774"/>
      <c r="P9" s="775"/>
      <c r="Q9" s="776">
        <v>33</v>
      </c>
      <c r="R9" s="777"/>
      <c r="S9" s="777"/>
      <c r="T9" s="777"/>
      <c r="U9" s="777"/>
      <c r="V9" s="777">
        <v>31</v>
      </c>
      <c r="W9" s="777"/>
      <c r="X9" s="777"/>
      <c r="Y9" s="777"/>
      <c r="Z9" s="777"/>
      <c r="AA9" s="777">
        <v>2</v>
      </c>
      <c r="AB9" s="777"/>
      <c r="AC9" s="777"/>
      <c r="AD9" s="777"/>
      <c r="AE9" s="778"/>
      <c r="AF9" s="779">
        <v>2</v>
      </c>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360</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361</v>
      </c>
      <c r="B23" s="808" t="s">
        <v>362</v>
      </c>
      <c r="C23" s="809"/>
      <c r="D23" s="809"/>
      <c r="E23" s="809"/>
      <c r="F23" s="809"/>
      <c r="G23" s="809"/>
      <c r="H23" s="809"/>
      <c r="I23" s="809"/>
      <c r="J23" s="809"/>
      <c r="K23" s="809"/>
      <c r="L23" s="809"/>
      <c r="M23" s="809"/>
      <c r="N23" s="809"/>
      <c r="O23" s="809"/>
      <c r="P23" s="810"/>
      <c r="Q23" s="811">
        <v>20905</v>
      </c>
      <c r="R23" s="812"/>
      <c r="S23" s="812"/>
      <c r="T23" s="812"/>
      <c r="U23" s="812"/>
      <c r="V23" s="812">
        <v>20333</v>
      </c>
      <c r="W23" s="812"/>
      <c r="X23" s="812"/>
      <c r="Y23" s="812"/>
      <c r="Z23" s="812"/>
      <c r="AA23" s="812">
        <v>572</v>
      </c>
      <c r="AB23" s="812"/>
      <c r="AC23" s="812"/>
      <c r="AD23" s="812"/>
      <c r="AE23" s="813"/>
      <c r="AF23" s="814">
        <v>528</v>
      </c>
      <c r="AG23" s="812"/>
      <c r="AH23" s="812"/>
      <c r="AI23" s="812"/>
      <c r="AJ23" s="815"/>
      <c r="AK23" s="816"/>
      <c r="AL23" s="817"/>
      <c r="AM23" s="817"/>
      <c r="AN23" s="817"/>
      <c r="AO23" s="817"/>
      <c r="AP23" s="812"/>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363</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364</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340</v>
      </c>
      <c r="B26" s="759"/>
      <c r="C26" s="759"/>
      <c r="D26" s="759"/>
      <c r="E26" s="759"/>
      <c r="F26" s="759"/>
      <c r="G26" s="759"/>
      <c r="H26" s="759"/>
      <c r="I26" s="759"/>
      <c r="J26" s="759"/>
      <c r="K26" s="759"/>
      <c r="L26" s="759"/>
      <c r="M26" s="759"/>
      <c r="N26" s="759"/>
      <c r="O26" s="759"/>
      <c r="P26" s="760"/>
      <c r="Q26" s="735" t="s">
        <v>365</v>
      </c>
      <c r="R26" s="736"/>
      <c r="S26" s="736"/>
      <c r="T26" s="736"/>
      <c r="U26" s="737"/>
      <c r="V26" s="735" t="s">
        <v>366</v>
      </c>
      <c r="W26" s="736"/>
      <c r="X26" s="736"/>
      <c r="Y26" s="736"/>
      <c r="Z26" s="737"/>
      <c r="AA26" s="735" t="s">
        <v>367</v>
      </c>
      <c r="AB26" s="736"/>
      <c r="AC26" s="736"/>
      <c r="AD26" s="736"/>
      <c r="AE26" s="736"/>
      <c r="AF26" s="830" t="s">
        <v>368</v>
      </c>
      <c r="AG26" s="831"/>
      <c r="AH26" s="831"/>
      <c r="AI26" s="831"/>
      <c r="AJ26" s="832"/>
      <c r="AK26" s="736" t="s">
        <v>369</v>
      </c>
      <c r="AL26" s="736"/>
      <c r="AM26" s="736"/>
      <c r="AN26" s="736"/>
      <c r="AO26" s="737"/>
      <c r="AP26" s="735" t="s">
        <v>370</v>
      </c>
      <c r="AQ26" s="736"/>
      <c r="AR26" s="736"/>
      <c r="AS26" s="736"/>
      <c r="AT26" s="737"/>
      <c r="AU26" s="735" t="s">
        <v>371</v>
      </c>
      <c r="AV26" s="736"/>
      <c r="AW26" s="736"/>
      <c r="AX26" s="736"/>
      <c r="AY26" s="737"/>
      <c r="AZ26" s="735" t="s">
        <v>372</v>
      </c>
      <c r="BA26" s="736"/>
      <c r="BB26" s="736"/>
      <c r="BC26" s="736"/>
      <c r="BD26" s="737"/>
      <c r="BE26" s="735" t="s">
        <v>347</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373</v>
      </c>
      <c r="C28" s="750"/>
      <c r="D28" s="750"/>
      <c r="E28" s="750"/>
      <c r="F28" s="750"/>
      <c r="G28" s="750"/>
      <c r="H28" s="750"/>
      <c r="I28" s="750"/>
      <c r="J28" s="750"/>
      <c r="K28" s="750"/>
      <c r="L28" s="750"/>
      <c r="M28" s="750"/>
      <c r="N28" s="750"/>
      <c r="O28" s="750"/>
      <c r="P28" s="751"/>
      <c r="Q28" s="840">
        <v>4008</v>
      </c>
      <c r="R28" s="841"/>
      <c r="S28" s="841"/>
      <c r="T28" s="841"/>
      <c r="U28" s="841"/>
      <c r="V28" s="841">
        <v>3892</v>
      </c>
      <c r="W28" s="841"/>
      <c r="X28" s="841"/>
      <c r="Y28" s="841"/>
      <c r="Z28" s="841"/>
      <c r="AA28" s="841">
        <v>116</v>
      </c>
      <c r="AB28" s="841"/>
      <c r="AC28" s="841"/>
      <c r="AD28" s="841"/>
      <c r="AE28" s="842"/>
      <c r="AF28" s="843">
        <v>116</v>
      </c>
      <c r="AG28" s="841"/>
      <c r="AH28" s="841"/>
      <c r="AI28" s="841"/>
      <c r="AJ28" s="844"/>
      <c r="AK28" s="845">
        <v>288</v>
      </c>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374</v>
      </c>
      <c r="C29" s="774"/>
      <c r="D29" s="774"/>
      <c r="E29" s="774"/>
      <c r="F29" s="774"/>
      <c r="G29" s="774"/>
      <c r="H29" s="774"/>
      <c r="I29" s="774"/>
      <c r="J29" s="774"/>
      <c r="K29" s="774"/>
      <c r="L29" s="774"/>
      <c r="M29" s="774"/>
      <c r="N29" s="774"/>
      <c r="O29" s="774"/>
      <c r="P29" s="775"/>
      <c r="Q29" s="776">
        <v>257</v>
      </c>
      <c r="R29" s="777"/>
      <c r="S29" s="777"/>
      <c r="T29" s="777"/>
      <c r="U29" s="777"/>
      <c r="V29" s="777">
        <v>256</v>
      </c>
      <c r="W29" s="777"/>
      <c r="X29" s="777"/>
      <c r="Y29" s="777"/>
      <c r="Z29" s="777"/>
      <c r="AA29" s="777">
        <v>1</v>
      </c>
      <c r="AB29" s="777"/>
      <c r="AC29" s="777"/>
      <c r="AD29" s="777"/>
      <c r="AE29" s="778"/>
      <c r="AF29" s="779">
        <v>1</v>
      </c>
      <c r="AG29" s="780"/>
      <c r="AH29" s="780"/>
      <c r="AI29" s="780"/>
      <c r="AJ29" s="781"/>
      <c r="AK29" s="848">
        <v>115</v>
      </c>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375</v>
      </c>
      <c r="C30" s="774"/>
      <c r="D30" s="774"/>
      <c r="E30" s="774"/>
      <c r="F30" s="774"/>
      <c r="G30" s="774"/>
      <c r="H30" s="774"/>
      <c r="I30" s="774"/>
      <c r="J30" s="774"/>
      <c r="K30" s="774"/>
      <c r="L30" s="774"/>
      <c r="M30" s="774"/>
      <c r="N30" s="774"/>
      <c r="O30" s="774"/>
      <c r="P30" s="775"/>
      <c r="Q30" s="776">
        <v>2808</v>
      </c>
      <c r="R30" s="777"/>
      <c r="S30" s="777"/>
      <c r="T30" s="777"/>
      <c r="U30" s="777"/>
      <c r="V30" s="777">
        <v>2765</v>
      </c>
      <c r="W30" s="777"/>
      <c r="X30" s="777"/>
      <c r="Y30" s="777"/>
      <c r="Z30" s="777"/>
      <c r="AA30" s="777">
        <v>43</v>
      </c>
      <c r="AB30" s="777"/>
      <c r="AC30" s="777"/>
      <c r="AD30" s="777"/>
      <c r="AE30" s="778"/>
      <c r="AF30" s="779">
        <v>43</v>
      </c>
      <c r="AG30" s="780"/>
      <c r="AH30" s="780"/>
      <c r="AI30" s="780"/>
      <c r="AJ30" s="781"/>
      <c r="AK30" s="848">
        <v>427</v>
      </c>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376</v>
      </c>
      <c r="C31" s="774"/>
      <c r="D31" s="774"/>
      <c r="E31" s="774"/>
      <c r="F31" s="774"/>
      <c r="G31" s="774"/>
      <c r="H31" s="774"/>
      <c r="I31" s="774"/>
      <c r="J31" s="774"/>
      <c r="K31" s="774"/>
      <c r="L31" s="774"/>
      <c r="M31" s="774"/>
      <c r="N31" s="774"/>
      <c r="O31" s="774"/>
      <c r="P31" s="775"/>
      <c r="Q31" s="776">
        <v>19</v>
      </c>
      <c r="R31" s="777"/>
      <c r="S31" s="777"/>
      <c r="T31" s="777"/>
      <c r="U31" s="777"/>
      <c r="V31" s="777">
        <v>14</v>
      </c>
      <c r="W31" s="777"/>
      <c r="X31" s="777"/>
      <c r="Y31" s="777"/>
      <c r="Z31" s="777"/>
      <c r="AA31" s="777">
        <v>5</v>
      </c>
      <c r="AB31" s="777"/>
      <c r="AC31" s="777"/>
      <c r="AD31" s="777"/>
      <c r="AE31" s="778"/>
      <c r="AF31" s="779">
        <v>5</v>
      </c>
      <c r="AG31" s="780"/>
      <c r="AH31" s="780"/>
      <c r="AI31" s="780"/>
      <c r="AJ31" s="781"/>
      <c r="AK31" s="848"/>
      <c r="AL31" s="849"/>
      <c r="AM31" s="849"/>
      <c r="AN31" s="849"/>
      <c r="AO31" s="849"/>
      <c r="AP31" s="849"/>
      <c r="AQ31" s="849"/>
      <c r="AR31" s="849"/>
      <c r="AS31" s="849"/>
      <c r="AT31" s="849"/>
      <c r="AU31" s="849"/>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377</v>
      </c>
      <c r="C32" s="774"/>
      <c r="D32" s="774"/>
      <c r="E32" s="774"/>
      <c r="F32" s="774"/>
      <c r="G32" s="774"/>
      <c r="H32" s="774"/>
      <c r="I32" s="774"/>
      <c r="J32" s="774"/>
      <c r="K32" s="774"/>
      <c r="L32" s="774"/>
      <c r="M32" s="774"/>
      <c r="N32" s="774"/>
      <c r="O32" s="774"/>
      <c r="P32" s="775"/>
      <c r="Q32" s="776">
        <v>294</v>
      </c>
      <c r="R32" s="777"/>
      <c r="S32" s="777"/>
      <c r="T32" s="777"/>
      <c r="U32" s="777"/>
      <c r="V32" s="777">
        <v>287</v>
      </c>
      <c r="W32" s="777"/>
      <c r="X32" s="777"/>
      <c r="Y32" s="777"/>
      <c r="Z32" s="777"/>
      <c r="AA32" s="777">
        <v>7</v>
      </c>
      <c r="AB32" s="777"/>
      <c r="AC32" s="777"/>
      <c r="AD32" s="777"/>
      <c r="AE32" s="778"/>
      <c r="AF32" s="779">
        <v>7</v>
      </c>
      <c r="AG32" s="780"/>
      <c r="AH32" s="780"/>
      <c r="AI32" s="780"/>
      <c r="AJ32" s="781"/>
      <c r="AK32" s="848">
        <v>101</v>
      </c>
      <c r="AL32" s="849"/>
      <c r="AM32" s="849"/>
      <c r="AN32" s="849"/>
      <c r="AO32" s="849"/>
      <c r="AP32" s="849">
        <v>43</v>
      </c>
      <c r="AQ32" s="849"/>
      <c r="AR32" s="849"/>
      <c r="AS32" s="849"/>
      <c r="AT32" s="849"/>
      <c r="AU32" s="849">
        <v>19</v>
      </c>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378</v>
      </c>
      <c r="C33" s="774"/>
      <c r="D33" s="774"/>
      <c r="E33" s="774"/>
      <c r="F33" s="774"/>
      <c r="G33" s="774"/>
      <c r="H33" s="774"/>
      <c r="I33" s="774"/>
      <c r="J33" s="774"/>
      <c r="K33" s="774"/>
      <c r="L33" s="774"/>
      <c r="M33" s="774"/>
      <c r="N33" s="774"/>
      <c r="O33" s="774"/>
      <c r="P33" s="775"/>
      <c r="Q33" s="776">
        <v>164</v>
      </c>
      <c r="R33" s="777"/>
      <c r="S33" s="777"/>
      <c r="T33" s="777"/>
      <c r="U33" s="777"/>
      <c r="V33" s="777">
        <v>161</v>
      </c>
      <c r="W33" s="777"/>
      <c r="X33" s="777"/>
      <c r="Y33" s="777"/>
      <c r="Z33" s="777"/>
      <c r="AA33" s="777">
        <v>3</v>
      </c>
      <c r="AB33" s="777"/>
      <c r="AC33" s="777"/>
      <c r="AD33" s="777"/>
      <c r="AE33" s="778"/>
      <c r="AF33" s="779">
        <v>3</v>
      </c>
      <c r="AG33" s="780"/>
      <c r="AH33" s="780"/>
      <c r="AI33" s="780"/>
      <c r="AJ33" s="781"/>
      <c r="AK33" s="848">
        <v>45</v>
      </c>
      <c r="AL33" s="849"/>
      <c r="AM33" s="849"/>
      <c r="AN33" s="849"/>
      <c r="AO33" s="849"/>
      <c r="AP33" s="849">
        <v>32</v>
      </c>
      <c r="AQ33" s="849"/>
      <c r="AR33" s="849"/>
      <c r="AS33" s="849"/>
      <c r="AT33" s="849"/>
      <c r="AU33" s="849">
        <v>5</v>
      </c>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379</v>
      </c>
      <c r="C34" s="774"/>
      <c r="D34" s="774"/>
      <c r="E34" s="774"/>
      <c r="F34" s="774"/>
      <c r="G34" s="774"/>
      <c r="H34" s="774"/>
      <c r="I34" s="774"/>
      <c r="J34" s="774"/>
      <c r="K34" s="774"/>
      <c r="L34" s="774"/>
      <c r="M34" s="774"/>
      <c r="N34" s="774"/>
      <c r="O34" s="774"/>
      <c r="P34" s="775"/>
      <c r="Q34" s="776">
        <v>515</v>
      </c>
      <c r="R34" s="777"/>
      <c r="S34" s="777"/>
      <c r="T34" s="777"/>
      <c r="U34" s="777"/>
      <c r="V34" s="777">
        <v>143</v>
      </c>
      <c r="W34" s="777"/>
      <c r="X34" s="777"/>
      <c r="Y34" s="777"/>
      <c r="Z34" s="777"/>
      <c r="AA34" s="777">
        <v>372</v>
      </c>
      <c r="AB34" s="777"/>
      <c r="AC34" s="777"/>
      <c r="AD34" s="777"/>
      <c r="AE34" s="778"/>
      <c r="AF34" s="779">
        <v>372</v>
      </c>
      <c r="AG34" s="780"/>
      <c r="AH34" s="780"/>
      <c r="AI34" s="780"/>
      <c r="AJ34" s="781"/>
      <c r="AK34" s="848">
        <v>26</v>
      </c>
      <c r="AL34" s="849"/>
      <c r="AM34" s="849"/>
      <c r="AN34" s="849"/>
      <c r="AO34" s="849"/>
      <c r="AP34" s="849">
        <v>630</v>
      </c>
      <c r="AQ34" s="849"/>
      <c r="AR34" s="849"/>
      <c r="AS34" s="849"/>
      <c r="AT34" s="849"/>
      <c r="AU34" s="849">
        <v>150</v>
      </c>
      <c r="AV34" s="849"/>
      <c r="AW34" s="849"/>
      <c r="AX34" s="849"/>
      <c r="AY34" s="849"/>
      <c r="AZ34" s="850"/>
      <c r="BA34" s="850"/>
      <c r="BB34" s="850"/>
      <c r="BC34" s="850"/>
      <c r="BD34" s="850"/>
      <c r="BE34" s="846" t="s">
        <v>380</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381</v>
      </c>
      <c r="C35" s="774"/>
      <c r="D35" s="774"/>
      <c r="E35" s="774"/>
      <c r="F35" s="774"/>
      <c r="G35" s="774"/>
      <c r="H35" s="774"/>
      <c r="I35" s="774"/>
      <c r="J35" s="774"/>
      <c r="K35" s="774"/>
      <c r="L35" s="774"/>
      <c r="M35" s="774"/>
      <c r="N35" s="774"/>
      <c r="O35" s="774"/>
      <c r="P35" s="775"/>
      <c r="Q35" s="776">
        <v>442</v>
      </c>
      <c r="R35" s="777"/>
      <c r="S35" s="777"/>
      <c r="T35" s="777"/>
      <c r="U35" s="777"/>
      <c r="V35" s="777">
        <v>19</v>
      </c>
      <c r="W35" s="777"/>
      <c r="X35" s="777"/>
      <c r="Y35" s="777"/>
      <c r="Z35" s="777"/>
      <c r="AA35" s="777">
        <v>423</v>
      </c>
      <c r="AB35" s="777"/>
      <c r="AC35" s="777"/>
      <c r="AD35" s="777"/>
      <c r="AE35" s="778"/>
      <c r="AF35" s="779">
        <v>423</v>
      </c>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t="s">
        <v>380</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382</v>
      </c>
      <c r="C36" s="774"/>
      <c r="D36" s="774"/>
      <c r="E36" s="774"/>
      <c r="F36" s="774"/>
      <c r="G36" s="774"/>
      <c r="H36" s="774"/>
      <c r="I36" s="774"/>
      <c r="J36" s="774"/>
      <c r="K36" s="774"/>
      <c r="L36" s="774"/>
      <c r="M36" s="774"/>
      <c r="N36" s="774"/>
      <c r="O36" s="774"/>
      <c r="P36" s="775"/>
      <c r="Q36" s="776">
        <v>136</v>
      </c>
      <c r="R36" s="777"/>
      <c r="S36" s="777"/>
      <c r="T36" s="777"/>
      <c r="U36" s="777"/>
      <c r="V36" s="777">
        <v>96</v>
      </c>
      <c r="W36" s="777"/>
      <c r="X36" s="777"/>
      <c r="Y36" s="777"/>
      <c r="Z36" s="777"/>
      <c r="AA36" s="777">
        <v>40</v>
      </c>
      <c r="AB36" s="777"/>
      <c r="AC36" s="777"/>
      <c r="AD36" s="777"/>
      <c r="AE36" s="778"/>
      <c r="AF36" s="779">
        <v>40</v>
      </c>
      <c r="AG36" s="780"/>
      <c r="AH36" s="780"/>
      <c r="AI36" s="780"/>
      <c r="AJ36" s="781"/>
      <c r="AK36" s="848">
        <v>125</v>
      </c>
      <c r="AL36" s="849"/>
      <c r="AM36" s="849"/>
      <c r="AN36" s="849"/>
      <c r="AO36" s="849"/>
      <c r="AP36" s="849">
        <v>3184</v>
      </c>
      <c r="AQ36" s="849"/>
      <c r="AR36" s="849"/>
      <c r="AS36" s="849"/>
      <c r="AT36" s="849"/>
      <c r="AU36" s="849">
        <v>2843</v>
      </c>
      <c r="AV36" s="849"/>
      <c r="AW36" s="849"/>
      <c r="AX36" s="849"/>
      <c r="AY36" s="849"/>
      <c r="AZ36" s="850"/>
      <c r="BA36" s="850"/>
      <c r="BB36" s="850"/>
      <c r="BC36" s="850"/>
      <c r="BD36" s="850"/>
      <c r="BE36" s="846" t="s">
        <v>380</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383</v>
      </c>
      <c r="C37" s="774"/>
      <c r="D37" s="774"/>
      <c r="E37" s="774"/>
      <c r="F37" s="774"/>
      <c r="G37" s="774"/>
      <c r="H37" s="774"/>
      <c r="I37" s="774"/>
      <c r="J37" s="774"/>
      <c r="K37" s="774"/>
      <c r="L37" s="774"/>
      <c r="M37" s="774"/>
      <c r="N37" s="774"/>
      <c r="O37" s="774"/>
      <c r="P37" s="775"/>
      <c r="Q37" s="776">
        <v>347</v>
      </c>
      <c r="R37" s="777"/>
      <c r="S37" s="777"/>
      <c r="T37" s="777"/>
      <c r="U37" s="777"/>
      <c r="V37" s="777">
        <v>344</v>
      </c>
      <c r="W37" s="777"/>
      <c r="X37" s="777"/>
      <c r="Y37" s="777"/>
      <c r="Z37" s="777"/>
      <c r="AA37" s="777">
        <v>3</v>
      </c>
      <c r="AB37" s="777"/>
      <c r="AC37" s="777"/>
      <c r="AD37" s="777"/>
      <c r="AE37" s="778"/>
      <c r="AF37" s="779">
        <v>3</v>
      </c>
      <c r="AG37" s="780"/>
      <c r="AH37" s="780"/>
      <c r="AI37" s="780"/>
      <c r="AJ37" s="781"/>
      <c r="AK37" s="848">
        <v>190</v>
      </c>
      <c r="AL37" s="849"/>
      <c r="AM37" s="849"/>
      <c r="AN37" s="849"/>
      <c r="AO37" s="849"/>
      <c r="AP37" s="849">
        <v>1787</v>
      </c>
      <c r="AQ37" s="849"/>
      <c r="AR37" s="849"/>
      <c r="AS37" s="849"/>
      <c r="AT37" s="849"/>
      <c r="AU37" s="849">
        <v>1311</v>
      </c>
      <c r="AV37" s="849"/>
      <c r="AW37" s="849"/>
      <c r="AX37" s="849"/>
      <c r="AY37" s="849"/>
      <c r="AZ37" s="850"/>
      <c r="BA37" s="850"/>
      <c r="BB37" s="850"/>
      <c r="BC37" s="850"/>
      <c r="BD37" s="850"/>
      <c r="BE37" s="846" t="s">
        <v>384</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t="s">
        <v>385</v>
      </c>
      <c r="C38" s="774"/>
      <c r="D38" s="774"/>
      <c r="E38" s="774"/>
      <c r="F38" s="774"/>
      <c r="G38" s="774"/>
      <c r="H38" s="774"/>
      <c r="I38" s="774"/>
      <c r="J38" s="774"/>
      <c r="K38" s="774"/>
      <c r="L38" s="774"/>
      <c r="M38" s="774"/>
      <c r="N38" s="774"/>
      <c r="O38" s="774"/>
      <c r="P38" s="775"/>
      <c r="Q38" s="776">
        <v>126</v>
      </c>
      <c r="R38" s="777"/>
      <c r="S38" s="777"/>
      <c r="T38" s="777"/>
      <c r="U38" s="777"/>
      <c r="V38" s="777">
        <v>124</v>
      </c>
      <c r="W38" s="777"/>
      <c r="X38" s="777"/>
      <c r="Y38" s="777"/>
      <c r="Z38" s="777"/>
      <c r="AA38" s="777">
        <v>2</v>
      </c>
      <c r="AB38" s="777"/>
      <c r="AC38" s="777"/>
      <c r="AD38" s="777"/>
      <c r="AE38" s="778"/>
      <c r="AF38" s="779">
        <v>2</v>
      </c>
      <c r="AG38" s="780"/>
      <c r="AH38" s="780"/>
      <c r="AI38" s="780"/>
      <c r="AJ38" s="781"/>
      <c r="AK38" s="848">
        <v>9</v>
      </c>
      <c r="AL38" s="849"/>
      <c r="AM38" s="849"/>
      <c r="AN38" s="849"/>
      <c r="AO38" s="849"/>
      <c r="AP38" s="849">
        <v>496</v>
      </c>
      <c r="AQ38" s="849"/>
      <c r="AR38" s="849"/>
      <c r="AS38" s="849"/>
      <c r="AT38" s="849"/>
      <c r="AU38" s="849">
        <v>30</v>
      </c>
      <c r="AV38" s="849"/>
      <c r="AW38" s="849"/>
      <c r="AX38" s="849"/>
      <c r="AY38" s="849"/>
      <c r="AZ38" s="850"/>
      <c r="BA38" s="850"/>
      <c r="BB38" s="850"/>
      <c r="BC38" s="850"/>
      <c r="BD38" s="850"/>
      <c r="BE38" s="846" t="s">
        <v>384</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t="s">
        <v>386</v>
      </c>
      <c r="C39" s="774"/>
      <c r="D39" s="774"/>
      <c r="E39" s="774"/>
      <c r="F39" s="774"/>
      <c r="G39" s="774"/>
      <c r="H39" s="774"/>
      <c r="I39" s="774"/>
      <c r="J39" s="774"/>
      <c r="K39" s="774"/>
      <c r="L39" s="774"/>
      <c r="M39" s="774"/>
      <c r="N39" s="774"/>
      <c r="O39" s="774"/>
      <c r="P39" s="775"/>
      <c r="Q39" s="776">
        <v>95</v>
      </c>
      <c r="R39" s="777"/>
      <c r="S39" s="777"/>
      <c r="T39" s="777"/>
      <c r="U39" s="777"/>
      <c r="V39" s="777">
        <v>94</v>
      </c>
      <c r="W39" s="777"/>
      <c r="X39" s="777"/>
      <c r="Y39" s="777"/>
      <c r="Z39" s="777"/>
      <c r="AA39" s="777">
        <v>1</v>
      </c>
      <c r="AB39" s="777"/>
      <c r="AC39" s="777"/>
      <c r="AD39" s="777"/>
      <c r="AE39" s="778"/>
      <c r="AF39" s="779">
        <v>1</v>
      </c>
      <c r="AG39" s="780"/>
      <c r="AH39" s="780"/>
      <c r="AI39" s="780"/>
      <c r="AJ39" s="781"/>
      <c r="AK39" s="848">
        <v>82</v>
      </c>
      <c r="AL39" s="849"/>
      <c r="AM39" s="849"/>
      <c r="AN39" s="849"/>
      <c r="AO39" s="849"/>
      <c r="AP39" s="849">
        <v>657</v>
      </c>
      <c r="AQ39" s="849"/>
      <c r="AR39" s="849"/>
      <c r="AS39" s="849"/>
      <c r="AT39" s="849"/>
      <c r="AU39" s="849">
        <v>598</v>
      </c>
      <c r="AV39" s="849"/>
      <c r="AW39" s="849"/>
      <c r="AX39" s="849"/>
      <c r="AY39" s="849"/>
      <c r="AZ39" s="850"/>
      <c r="BA39" s="850"/>
      <c r="BB39" s="850"/>
      <c r="BC39" s="850"/>
      <c r="BD39" s="850"/>
      <c r="BE39" s="846" t="s">
        <v>384</v>
      </c>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t="s">
        <v>387</v>
      </c>
      <c r="C40" s="774"/>
      <c r="D40" s="774"/>
      <c r="E40" s="774"/>
      <c r="F40" s="774"/>
      <c r="G40" s="774"/>
      <c r="H40" s="774"/>
      <c r="I40" s="774"/>
      <c r="J40" s="774"/>
      <c r="K40" s="774"/>
      <c r="L40" s="774"/>
      <c r="M40" s="774"/>
      <c r="N40" s="774"/>
      <c r="O40" s="774"/>
      <c r="P40" s="775"/>
      <c r="Q40" s="776">
        <v>32</v>
      </c>
      <c r="R40" s="777"/>
      <c r="S40" s="777"/>
      <c r="T40" s="777"/>
      <c r="U40" s="777"/>
      <c r="V40" s="777">
        <v>31</v>
      </c>
      <c r="W40" s="777"/>
      <c r="X40" s="777"/>
      <c r="Y40" s="777"/>
      <c r="Z40" s="777"/>
      <c r="AA40" s="777">
        <v>1</v>
      </c>
      <c r="AB40" s="777"/>
      <c r="AC40" s="777"/>
      <c r="AD40" s="777"/>
      <c r="AE40" s="778"/>
      <c r="AF40" s="779">
        <v>1</v>
      </c>
      <c r="AG40" s="780"/>
      <c r="AH40" s="780"/>
      <c r="AI40" s="780"/>
      <c r="AJ40" s="781"/>
      <c r="AK40" s="848">
        <v>9</v>
      </c>
      <c r="AL40" s="849"/>
      <c r="AM40" s="849"/>
      <c r="AN40" s="849"/>
      <c r="AO40" s="849"/>
      <c r="AP40" s="849"/>
      <c r="AQ40" s="849"/>
      <c r="AR40" s="849"/>
      <c r="AS40" s="849"/>
      <c r="AT40" s="849"/>
      <c r="AU40" s="849"/>
      <c r="AV40" s="849"/>
      <c r="AW40" s="849"/>
      <c r="AX40" s="849"/>
      <c r="AY40" s="849"/>
      <c r="AZ40" s="850"/>
      <c r="BA40" s="850"/>
      <c r="BB40" s="850"/>
      <c r="BC40" s="850"/>
      <c r="BD40" s="850"/>
      <c r="BE40" s="846" t="s">
        <v>384</v>
      </c>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t="s">
        <v>388</v>
      </c>
      <c r="C41" s="774"/>
      <c r="D41" s="774"/>
      <c r="E41" s="774"/>
      <c r="F41" s="774"/>
      <c r="G41" s="774"/>
      <c r="H41" s="774"/>
      <c r="I41" s="774"/>
      <c r="J41" s="774"/>
      <c r="K41" s="774"/>
      <c r="L41" s="774"/>
      <c r="M41" s="774"/>
      <c r="N41" s="774"/>
      <c r="O41" s="774"/>
      <c r="P41" s="775"/>
      <c r="Q41" s="776">
        <v>68</v>
      </c>
      <c r="R41" s="777"/>
      <c r="S41" s="777"/>
      <c r="T41" s="777"/>
      <c r="U41" s="777"/>
      <c r="V41" s="777">
        <v>68</v>
      </c>
      <c r="W41" s="777"/>
      <c r="X41" s="777"/>
      <c r="Y41" s="777"/>
      <c r="Z41" s="777"/>
      <c r="AA41" s="777">
        <v>0</v>
      </c>
      <c r="AB41" s="777"/>
      <c r="AC41" s="777"/>
      <c r="AD41" s="777"/>
      <c r="AE41" s="778"/>
      <c r="AF41" s="779" t="s">
        <v>108</v>
      </c>
      <c r="AG41" s="780"/>
      <c r="AH41" s="780"/>
      <c r="AI41" s="780"/>
      <c r="AJ41" s="781"/>
      <c r="AK41" s="848">
        <v>68</v>
      </c>
      <c r="AL41" s="849"/>
      <c r="AM41" s="849"/>
      <c r="AN41" s="849"/>
      <c r="AO41" s="849"/>
      <c r="AP41" s="849">
        <v>457</v>
      </c>
      <c r="AQ41" s="849"/>
      <c r="AR41" s="849"/>
      <c r="AS41" s="849"/>
      <c r="AT41" s="849"/>
      <c r="AU41" s="849"/>
      <c r="AV41" s="849"/>
      <c r="AW41" s="849"/>
      <c r="AX41" s="849"/>
      <c r="AY41" s="849"/>
      <c r="AZ41" s="850"/>
      <c r="BA41" s="850"/>
      <c r="BB41" s="850"/>
      <c r="BC41" s="850"/>
      <c r="BD41" s="850"/>
      <c r="BE41" s="846" t="s">
        <v>384</v>
      </c>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361</v>
      </c>
      <c r="B63" s="808" t="s">
        <v>390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1016</v>
      </c>
      <c r="AG63" s="860"/>
      <c r="AH63" s="860"/>
      <c r="AI63" s="860"/>
      <c r="AJ63" s="861"/>
      <c r="AK63" s="862"/>
      <c r="AL63" s="857"/>
      <c r="AM63" s="857"/>
      <c r="AN63" s="857"/>
      <c r="AO63" s="857"/>
      <c r="AP63" s="860">
        <v>7286</v>
      </c>
      <c r="AQ63" s="860"/>
      <c r="AR63" s="860"/>
      <c r="AS63" s="860"/>
      <c r="AT63" s="860"/>
      <c r="AU63" s="860">
        <v>4956</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392</v>
      </c>
      <c r="B66" s="759"/>
      <c r="C66" s="759"/>
      <c r="D66" s="759"/>
      <c r="E66" s="759"/>
      <c r="F66" s="759"/>
      <c r="G66" s="759"/>
      <c r="H66" s="759"/>
      <c r="I66" s="759"/>
      <c r="J66" s="759"/>
      <c r="K66" s="759"/>
      <c r="L66" s="759"/>
      <c r="M66" s="759"/>
      <c r="N66" s="759"/>
      <c r="O66" s="759"/>
      <c r="P66" s="760"/>
      <c r="Q66" s="735" t="s">
        <v>365</v>
      </c>
      <c r="R66" s="736"/>
      <c r="S66" s="736"/>
      <c r="T66" s="736"/>
      <c r="U66" s="737"/>
      <c r="V66" s="735" t="s">
        <v>366</v>
      </c>
      <c r="W66" s="736"/>
      <c r="X66" s="736"/>
      <c r="Y66" s="736"/>
      <c r="Z66" s="737"/>
      <c r="AA66" s="735" t="s">
        <v>367</v>
      </c>
      <c r="AB66" s="736"/>
      <c r="AC66" s="736"/>
      <c r="AD66" s="736"/>
      <c r="AE66" s="737"/>
      <c r="AF66" s="870" t="s">
        <v>368</v>
      </c>
      <c r="AG66" s="831"/>
      <c r="AH66" s="831"/>
      <c r="AI66" s="831"/>
      <c r="AJ66" s="871"/>
      <c r="AK66" s="735" t="s">
        <v>369</v>
      </c>
      <c r="AL66" s="759"/>
      <c r="AM66" s="759"/>
      <c r="AN66" s="759"/>
      <c r="AO66" s="760"/>
      <c r="AP66" s="735" t="s">
        <v>370</v>
      </c>
      <c r="AQ66" s="736"/>
      <c r="AR66" s="736"/>
      <c r="AS66" s="736"/>
      <c r="AT66" s="737"/>
      <c r="AU66" s="735" t="s">
        <v>393</v>
      </c>
      <c r="AV66" s="736"/>
      <c r="AW66" s="736"/>
      <c r="AX66" s="736"/>
      <c r="AY66" s="737"/>
      <c r="AZ66" s="735" t="s">
        <v>347</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539</v>
      </c>
      <c r="C68" s="888"/>
      <c r="D68" s="888"/>
      <c r="E68" s="888"/>
      <c r="F68" s="888"/>
      <c r="G68" s="888"/>
      <c r="H68" s="888"/>
      <c r="I68" s="888"/>
      <c r="J68" s="888"/>
      <c r="K68" s="888"/>
      <c r="L68" s="888"/>
      <c r="M68" s="888"/>
      <c r="N68" s="888"/>
      <c r="O68" s="888"/>
      <c r="P68" s="889"/>
      <c r="Q68" s="890">
        <v>1879</v>
      </c>
      <c r="R68" s="884"/>
      <c r="S68" s="884"/>
      <c r="T68" s="884"/>
      <c r="U68" s="884"/>
      <c r="V68" s="884">
        <v>1860</v>
      </c>
      <c r="W68" s="884"/>
      <c r="X68" s="884"/>
      <c r="Y68" s="884"/>
      <c r="Z68" s="884"/>
      <c r="AA68" s="884">
        <v>19</v>
      </c>
      <c r="AB68" s="884"/>
      <c r="AC68" s="884"/>
      <c r="AD68" s="884"/>
      <c r="AE68" s="884"/>
      <c r="AF68" s="884">
        <v>19</v>
      </c>
      <c r="AG68" s="884"/>
      <c r="AH68" s="884"/>
      <c r="AI68" s="884"/>
      <c r="AJ68" s="884"/>
      <c r="AK68" s="884"/>
      <c r="AL68" s="884"/>
      <c r="AM68" s="884"/>
      <c r="AN68" s="884"/>
      <c r="AO68" s="884"/>
      <c r="AP68" s="884">
        <v>1895</v>
      </c>
      <c r="AQ68" s="884"/>
      <c r="AR68" s="884"/>
      <c r="AS68" s="884"/>
      <c r="AT68" s="884"/>
      <c r="AU68" s="884">
        <v>747</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540</v>
      </c>
      <c r="C69" s="892"/>
      <c r="D69" s="892"/>
      <c r="E69" s="892"/>
      <c r="F69" s="892"/>
      <c r="G69" s="892"/>
      <c r="H69" s="892"/>
      <c r="I69" s="892"/>
      <c r="J69" s="892"/>
      <c r="K69" s="892"/>
      <c r="L69" s="892"/>
      <c r="M69" s="892"/>
      <c r="N69" s="892"/>
      <c r="O69" s="892"/>
      <c r="P69" s="893"/>
      <c r="Q69" s="894">
        <v>14265</v>
      </c>
      <c r="R69" s="849"/>
      <c r="S69" s="849"/>
      <c r="T69" s="849"/>
      <c r="U69" s="849"/>
      <c r="V69" s="849">
        <v>13002</v>
      </c>
      <c r="W69" s="849"/>
      <c r="X69" s="849"/>
      <c r="Y69" s="849"/>
      <c r="Z69" s="849"/>
      <c r="AA69" s="849">
        <v>1263</v>
      </c>
      <c r="AB69" s="849"/>
      <c r="AC69" s="849"/>
      <c r="AD69" s="849"/>
      <c r="AE69" s="849"/>
      <c r="AF69" s="849">
        <v>1263</v>
      </c>
      <c r="AG69" s="849"/>
      <c r="AH69" s="849"/>
      <c r="AI69" s="849"/>
      <c r="AJ69" s="849"/>
      <c r="AK69" s="849">
        <v>2125</v>
      </c>
      <c r="AL69" s="849"/>
      <c r="AM69" s="849"/>
      <c r="AN69" s="849"/>
      <c r="AO69" s="849"/>
      <c r="AP69" s="849"/>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541</v>
      </c>
      <c r="C70" s="892"/>
      <c r="D70" s="892"/>
      <c r="E70" s="892"/>
      <c r="F70" s="892"/>
      <c r="G70" s="892"/>
      <c r="H70" s="892"/>
      <c r="I70" s="892"/>
      <c r="J70" s="892"/>
      <c r="K70" s="892"/>
      <c r="L70" s="892"/>
      <c r="M70" s="892"/>
      <c r="N70" s="892"/>
      <c r="O70" s="892"/>
      <c r="P70" s="893"/>
      <c r="Q70" s="894">
        <v>48</v>
      </c>
      <c r="R70" s="849"/>
      <c r="S70" s="849"/>
      <c r="T70" s="849"/>
      <c r="U70" s="849"/>
      <c r="V70" s="849">
        <v>40</v>
      </c>
      <c r="W70" s="849"/>
      <c r="X70" s="849"/>
      <c r="Y70" s="849"/>
      <c r="Z70" s="849"/>
      <c r="AA70" s="849">
        <v>8</v>
      </c>
      <c r="AB70" s="849"/>
      <c r="AC70" s="849"/>
      <c r="AD70" s="849"/>
      <c r="AE70" s="849"/>
      <c r="AF70" s="849">
        <v>8</v>
      </c>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542</v>
      </c>
      <c r="C71" s="892"/>
      <c r="D71" s="892"/>
      <c r="E71" s="892"/>
      <c r="F71" s="892"/>
      <c r="G71" s="892"/>
      <c r="H71" s="892"/>
      <c r="I71" s="892"/>
      <c r="J71" s="892"/>
      <c r="K71" s="892"/>
      <c r="L71" s="892"/>
      <c r="M71" s="892"/>
      <c r="N71" s="892"/>
      <c r="O71" s="892"/>
      <c r="P71" s="893"/>
      <c r="Q71" s="894">
        <v>12</v>
      </c>
      <c r="R71" s="849"/>
      <c r="S71" s="849"/>
      <c r="T71" s="849"/>
      <c r="U71" s="849"/>
      <c r="V71" s="849">
        <v>7</v>
      </c>
      <c r="W71" s="849"/>
      <c r="X71" s="849"/>
      <c r="Y71" s="849"/>
      <c r="Z71" s="849"/>
      <c r="AA71" s="849">
        <v>5</v>
      </c>
      <c r="AB71" s="849"/>
      <c r="AC71" s="849"/>
      <c r="AD71" s="849"/>
      <c r="AE71" s="849"/>
      <c r="AF71" s="849">
        <v>5</v>
      </c>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543</v>
      </c>
      <c r="C72" s="892"/>
      <c r="D72" s="892"/>
      <c r="E72" s="892"/>
      <c r="F72" s="892"/>
      <c r="G72" s="892"/>
      <c r="H72" s="892"/>
      <c r="I72" s="892"/>
      <c r="J72" s="892"/>
      <c r="K72" s="892"/>
      <c r="L72" s="892"/>
      <c r="M72" s="892"/>
      <c r="N72" s="892"/>
      <c r="O72" s="892"/>
      <c r="P72" s="893"/>
      <c r="Q72" s="894">
        <v>2</v>
      </c>
      <c r="R72" s="849"/>
      <c r="S72" s="849"/>
      <c r="T72" s="849"/>
      <c r="U72" s="849"/>
      <c r="V72" s="849">
        <v>1</v>
      </c>
      <c r="W72" s="849"/>
      <c r="X72" s="849"/>
      <c r="Y72" s="849"/>
      <c r="Z72" s="849"/>
      <c r="AA72" s="849">
        <v>1</v>
      </c>
      <c r="AB72" s="849"/>
      <c r="AC72" s="849"/>
      <c r="AD72" s="849"/>
      <c r="AE72" s="849"/>
      <c r="AF72" s="849">
        <v>1</v>
      </c>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544</v>
      </c>
      <c r="C73" s="892"/>
      <c r="D73" s="892"/>
      <c r="E73" s="892"/>
      <c r="F73" s="892"/>
      <c r="G73" s="892"/>
      <c r="H73" s="892"/>
      <c r="I73" s="892"/>
      <c r="J73" s="892"/>
      <c r="K73" s="892"/>
      <c r="L73" s="892"/>
      <c r="M73" s="892"/>
      <c r="N73" s="892"/>
      <c r="O73" s="892"/>
      <c r="P73" s="893"/>
      <c r="Q73" s="894">
        <v>45</v>
      </c>
      <c r="R73" s="849"/>
      <c r="S73" s="849"/>
      <c r="T73" s="849"/>
      <c r="U73" s="849"/>
      <c r="V73" s="849">
        <v>39</v>
      </c>
      <c r="W73" s="849"/>
      <c r="X73" s="849"/>
      <c r="Y73" s="849"/>
      <c r="Z73" s="849"/>
      <c r="AA73" s="849">
        <v>6</v>
      </c>
      <c r="AB73" s="849"/>
      <c r="AC73" s="849"/>
      <c r="AD73" s="849"/>
      <c r="AE73" s="849"/>
      <c r="AF73" s="849">
        <v>6</v>
      </c>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545</v>
      </c>
      <c r="C74" s="892"/>
      <c r="D74" s="892"/>
      <c r="E74" s="892"/>
      <c r="F74" s="892"/>
      <c r="G74" s="892"/>
      <c r="H74" s="892"/>
      <c r="I74" s="892"/>
      <c r="J74" s="892"/>
      <c r="K74" s="892"/>
      <c r="L74" s="892"/>
      <c r="M74" s="892"/>
      <c r="N74" s="892"/>
      <c r="O74" s="892"/>
      <c r="P74" s="893"/>
      <c r="Q74" s="894">
        <v>1</v>
      </c>
      <c r="R74" s="849"/>
      <c r="S74" s="849"/>
      <c r="T74" s="849"/>
      <c r="U74" s="849"/>
      <c r="V74" s="849">
        <v>1</v>
      </c>
      <c r="W74" s="849"/>
      <c r="X74" s="849"/>
      <c r="Y74" s="849"/>
      <c r="Z74" s="849"/>
      <c r="AA74" s="849">
        <v>0</v>
      </c>
      <c r="AB74" s="849"/>
      <c r="AC74" s="849"/>
      <c r="AD74" s="849"/>
      <c r="AE74" s="849"/>
      <c r="AF74" s="849">
        <v>0</v>
      </c>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546</v>
      </c>
      <c r="C75" s="892"/>
      <c r="D75" s="892"/>
      <c r="E75" s="892"/>
      <c r="F75" s="892"/>
      <c r="G75" s="892"/>
      <c r="H75" s="892"/>
      <c r="I75" s="892"/>
      <c r="J75" s="892"/>
      <c r="K75" s="892"/>
      <c r="L75" s="892"/>
      <c r="M75" s="892"/>
      <c r="N75" s="892"/>
      <c r="O75" s="892"/>
      <c r="P75" s="893"/>
      <c r="Q75" s="897">
        <v>225</v>
      </c>
      <c r="R75" s="898"/>
      <c r="S75" s="898"/>
      <c r="T75" s="898"/>
      <c r="U75" s="848"/>
      <c r="V75" s="899">
        <v>226</v>
      </c>
      <c r="W75" s="898"/>
      <c r="X75" s="898"/>
      <c r="Y75" s="898"/>
      <c r="Z75" s="848"/>
      <c r="AA75" s="899">
        <v>9</v>
      </c>
      <c r="AB75" s="898"/>
      <c r="AC75" s="898"/>
      <c r="AD75" s="898"/>
      <c r="AE75" s="848"/>
      <c r="AF75" s="899">
        <v>9</v>
      </c>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361</v>
      </c>
      <c r="B88" s="808" t="s">
        <v>394</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1311</v>
      </c>
      <c r="AG88" s="860"/>
      <c r="AH88" s="860"/>
      <c r="AI88" s="860"/>
      <c r="AJ88" s="860"/>
      <c r="AK88" s="857"/>
      <c r="AL88" s="857"/>
      <c r="AM88" s="857"/>
      <c r="AN88" s="857"/>
      <c r="AO88" s="857"/>
      <c r="AP88" s="860">
        <v>1895</v>
      </c>
      <c r="AQ88" s="860"/>
      <c r="AR88" s="860"/>
      <c r="AS88" s="860"/>
      <c r="AT88" s="860"/>
      <c r="AU88" s="860">
        <v>747</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808" t="s">
        <v>395</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v>64</v>
      </c>
      <c r="DM102" s="868"/>
      <c r="DN102" s="868"/>
      <c r="DO102" s="868"/>
      <c r="DP102" s="911"/>
      <c r="DQ102" s="910">
        <v>6</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403</v>
      </c>
      <c r="AB109" s="913"/>
      <c r="AC109" s="913"/>
      <c r="AD109" s="913"/>
      <c r="AE109" s="914"/>
      <c r="AF109" s="912" t="s">
        <v>281</v>
      </c>
      <c r="AG109" s="913"/>
      <c r="AH109" s="913"/>
      <c r="AI109" s="913"/>
      <c r="AJ109" s="914"/>
      <c r="AK109" s="912" t="s">
        <v>280</v>
      </c>
      <c r="AL109" s="913"/>
      <c r="AM109" s="913"/>
      <c r="AN109" s="913"/>
      <c r="AO109" s="914"/>
      <c r="AP109" s="912" t="s">
        <v>404</v>
      </c>
      <c r="AQ109" s="913"/>
      <c r="AR109" s="913"/>
      <c r="AS109" s="913"/>
      <c r="AT109" s="915"/>
      <c r="AU109" s="934" t="s">
        <v>402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403</v>
      </c>
      <c r="BR109" s="913"/>
      <c r="BS109" s="913"/>
      <c r="BT109" s="913"/>
      <c r="BU109" s="914"/>
      <c r="BV109" s="912" t="s">
        <v>281</v>
      </c>
      <c r="BW109" s="913"/>
      <c r="BX109" s="913"/>
      <c r="BY109" s="913"/>
      <c r="BZ109" s="914"/>
      <c r="CA109" s="912" t="s">
        <v>280</v>
      </c>
      <c r="CB109" s="913"/>
      <c r="CC109" s="913"/>
      <c r="CD109" s="913"/>
      <c r="CE109" s="914"/>
      <c r="CF109" s="935" t="s">
        <v>404</v>
      </c>
      <c r="CG109" s="935"/>
      <c r="CH109" s="935"/>
      <c r="CI109" s="935"/>
      <c r="CJ109" s="935"/>
      <c r="CK109" s="912" t="s">
        <v>405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403</v>
      </c>
      <c r="DH109" s="913"/>
      <c r="DI109" s="913"/>
      <c r="DJ109" s="913"/>
      <c r="DK109" s="914"/>
      <c r="DL109" s="912" t="s">
        <v>281</v>
      </c>
      <c r="DM109" s="913"/>
      <c r="DN109" s="913"/>
      <c r="DO109" s="913"/>
      <c r="DP109" s="914"/>
      <c r="DQ109" s="912" t="s">
        <v>280</v>
      </c>
      <c r="DR109" s="913"/>
      <c r="DS109" s="913"/>
      <c r="DT109" s="913"/>
      <c r="DU109" s="914"/>
      <c r="DV109" s="912" t="s">
        <v>404</v>
      </c>
      <c r="DW109" s="913"/>
      <c r="DX109" s="913"/>
      <c r="DY109" s="913"/>
      <c r="DZ109" s="915"/>
    </row>
    <row r="110" spans="1:131" s="197" customFormat="1" ht="26.25" customHeight="1">
      <c r="A110" s="916" t="s">
        <v>406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2169313</v>
      </c>
      <c r="AB110" s="920"/>
      <c r="AC110" s="920"/>
      <c r="AD110" s="920"/>
      <c r="AE110" s="921"/>
      <c r="AF110" s="922">
        <v>2157676</v>
      </c>
      <c r="AG110" s="920"/>
      <c r="AH110" s="920"/>
      <c r="AI110" s="920"/>
      <c r="AJ110" s="921"/>
      <c r="AK110" s="922">
        <v>2169209</v>
      </c>
      <c r="AL110" s="920"/>
      <c r="AM110" s="920"/>
      <c r="AN110" s="920"/>
      <c r="AO110" s="921"/>
      <c r="AP110" s="923">
        <v>27.7</v>
      </c>
      <c r="AQ110" s="924"/>
      <c r="AR110" s="924"/>
      <c r="AS110" s="924"/>
      <c r="AT110" s="925"/>
      <c r="AU110" s="926" t="s">
        <v>60</v>
      </c>
      <c r="AV110" s="927"/>
      <c r="AW110" s="927"/>
      <c r="AX110" s="927"/>
      <c r="AY110" s="928"/>
      <c r="AZ110" s="970" t="s">
        <v>407</v>
      </c>
      <c r="BA110" s="917"/>
      <c r="BB110" s="917"/>
      <c r="BC110" s="917"/>
      <c r="BD110" s="917"/>
      <c r="BE110" s="917"/>
      <c r="BF110" s="917"/>
      <c r="BG110" s="917"/>
      <c r="BH110" s="917"/>
      <c r="BI110" s="917"/>
      <c r="BJ110" s="917"/>
      <c r="BK110" s="917"/>
      <c r="BL110" s="917"/>
      <c r="BM110" s="917"/>
      <c r="BN110" s="917"/>
      <c r="BO110" s="917"/>
      <c r="BP110" s="918"/>
      <c r="BQ110" s="956">
        <v>18346374</v>
      </c>
      <c r="BR110" s="957"/>
      <c r="BS110" s="957"/>
      <c r="BT110" s="957"/>
      <c r="BU110" s="957"/>
      <c r="BV110" s="957">
        <v>18893478</v>
      </c>
      <c r="BW110" s="957"/>
      <c r="BX110" s="957"/>
      <c r="BY110" s="957"/>
      <c r="BZ110" s="957"/>
      <c r="CA110" s="957">
        <v>20048702</v>
      </c>
      <c r="CB110" s="957"/>
      <c r="CC110" s="957"/>
      <c r="CD110" s="957"/>
      <c r="CE110" s="957"/>
      <c r="CF110" s="971">
        <v>256</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410</v>
      </c>
      <c r="DH110" s="957"/>
      <c r="DI110" s="957"/>
      <c r="DJ110" s="957"/>
      <c r="DK110" s="957"/>
      <c r="DL110" s="957" t="s">
        <v>410</v>
      </c>
      <c r="DM110" s="957"/>
      <c r="DN110" s="957"/>
      <c r="DO110" s="957"/>
      <c r="DP110" s="957"/>
      <c r="DQ110" s="957" t="s">
        <v>410</v>
      </c>
      <c r="DR110" s="957"/>
      <c r="DS110" s="957"/>
      <c r="DT110" s="957"/>
      <c r="DU110" s="957"/>
      <c r="DV110" s="958" t="s">
        <v>410</v>
      </c>
      <c r="DW110" s="958"/>
      <c r="DX110" s="958"/>
      <c r="DY110" s="958"/>
      <c r="DZ110" s="959"/>
    </row>
    <row r="111" spans="1:131" s="197" customFormat="1" ht="26.25" customHeight="1">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410</v>
      </c>
      <c r="AB111" s="964"/>
      <c r="AC111" s="964"/>
      <c r="AD111" s="964"/>
      <c r="AE111" s="965"/>
      <c r="AF111" s="966" t="s">
        <v>410</v>
      </c>
      <c r="AG111" s="964"/>
      <c r="AH111" s="964"/>
      <c r="AI111" s="964"/>
      <c r="AJ111" s="965"/>
      <c r="AK111" s="966" t="s">
        <v>410</v>
      </c>
      <c r="AL111" s="964"/>
      <c r="AM111" s="964"/>
      <c r="AN111" s="964"/>
      <c r="AO111" s="965"/>
      <c r="AP111" s="967" t="s">
        <v>410</v>
      </c>
      <c r="AQ111" s="968"/>
      <c r="AR111" s="968"/>
      <c r="AS111" s="968"/>
      <c r="AT111" s="969"/>
      <c r="AU111" s="929"/>
      <c r="AV111" s="930"/>
      <c r="AW111" s="930"/>
      <c r="AX111" s="930"/>
      <c r="AY111" s="931"/>
      <c r="AZ111" s="979" t="s">
        <v>412</v>
      </c>
      <c r="BA111" s="980"/>
      <c r="BB111" s="980"/>
      <c r="BC111" s="980"/>
      <c r="BD111" s="980"/>
      <c r="BE111" s="980"/>
      <c r="BF111" s="980"/>
      <c r="BG111" s="980"/>
      <c r="BH111" s="980"/>
      <c r="BI111" s="980"/>
      <c r="BJ111" s="980"/>
      <c r="BK111" s="980"/>
      <c r="BL111" s="980"/>
      <c r="BM111" s="980"/>
      <c r="BN111" s="980"/>
      <c r="BO111" s="980"/>
      <c r="BP111" s="981"/>
      <c r="BQ111" s="949">
        <v>560919</v>
      </c>
      <c r="BR111" s="950"/>
      <c r="BS111" s="950"/>
      <c r="BT111" s="950"/>
      <c r="BU111" s="950"/>
      <c r="BV111" s="950">
        <v>457834</v>
      </c>
      <c r="BW111" s="950"/>
      <c r="BX111" s="950"/>
      <c r="BY111" s="950"/>
      <c r="BZ111" s="950"/>
      <c r="CA111" s="950">
        <v>383885</v>
      </c>
      <c r="CB111" s="950"/>
      <c r="CC111" s="950"/>
      <c r="CD111" s="950"/>
      <c r="CE111" s="950"/>
      <c r="CF111" s="944">
        <v>4.9000000000000004</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410</v>
      </c>
      <c r="DH111" s="950"/>
      <c r="DI111" s="950"/>
      <c r="DJ111" s="950"/>
      <c r="DK111" s="950"/>
      <c r="DL111" s="950" t="s">
        <v>410</v>
      </c>
      <c r="DM111" s="950"/>
      <c r="DN111" s="950"/>
      <c r="DO111" s="950"/>
      <c r="DP111" s="950"/>
      <c r="DQ111" s="950" t="s">
        <v>410</v>
      </c>
      <c r="DR111" s="950"/>
      <c r="DS111" s="950"/>
      <c r="DT111" s="950"/>
      <c r="DU111" s="950"/>
      <c r="DV111" s="951" t="s">
        <v>410</v>
      </c>
      <c r="DW111" s="951"/>
      <c r="DX111" s="951"/>
      <c r="DY111" s="951"/>
      <c r="DZ111" s="952"/>
    </row>
    <row r="112" spans="1:131" s="197" customFormat="1" ht="26.25" customHeight="1">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416</v>
      </c>
      <c r="AB112" s="989"/>
      <c r="AC112" s="989"/>
      <c r="AD112" s="989"/>
      <c r="AE112" s="990"/>
      <c r="AF112" s="991" t="s">
        <v>416</v>
      </c>
      <c r="AG112" s="989"/>
      <c r="AH112" s="989"/>
      <c r="AI112" s="989"/>
      <c r="AJ112" s="990"/>
      <c r="AK112" s="991" t="s">
        <v>416</v>
      </c>
      <c r="AL112" s="989"/>
      <c r="AM112" s="989"/>
      <c r="AN112" s="989"/>
      <c r="AO112" s="990"/>
      <c r="AP112" s="992" t="s">
        <v>416</v>
      </c>
      <c r="AQ112" s="993"/>
      <c r="AR112" s="993"/>
      <c r="AS112" s="993"/>
      <c r="AT112" s="994"/>
      <c r="AU112" s="929"/>
      <c r="AV112" s="930"/>
      <c r="AW112" s="930"/>
      <c r="AX112" s="930"/>
      <c r="AY112" s="931"/>
      <c r="AZ112" s="979" t="s">
        <v>417</v>
      </c>
      <c r="BA112" s="980"/>
      <c r="BB112" s="980"/>
      <c r="BC112" s="980"/>
      <c r="BD112" s="980"/>
      <c r="BE112" s="980"/>
      <c r="BF112" s="980"/>
      <c r="BG112" s="980"/>
      <c r="BH112" s="980"/>
      <c r="BI112" s="980"/>
      <c r="BJ112" s="980"/>
      <c r="BK112" s="980"/>
      <c r="BL112" s="980"/>
      <c r="BM112" s="980"/>
      <c r="BN112" s="980"/>
      <c r="BO112" s="980"/>
      <c r="BP112" s="981"/>
      <c r="BQ112" s="949">
        <v>5385743</v>
      </c>
      <c r="BR112" s="950"/>
      <c r="BS112" s="950"/>
      <c r="BT112" s="950"/>
      <c r="BU112" s="950"/>
      <c r="BV112" s="950">
        <v>5130314</v>
      </c>
      <c r="BW112" s="950"/>
      <c r="BX112" s="950"/>
      <c r="BY112" s="950"/>
      <c r="BZ112" s="950"/>
      <c r="CA112" s="950">
        <v>4959074</v>
      </c>
      <c r="CB112" s="950"/>
      <c r="CC112" s="950"/>
      <c r="CD112" s="950"/>
      <c r="CE112" s="950"/>
      <c r="CF112" s="944">
        <v>63.3</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416</v>
      </c>
      <c r="DH112" s="950"/>
      <c r="DI112" s="950"/>
      <c r="DJ112" s="950"/>
      <c r="DK112" s="950"/>
      <c r="DL112" s="950" t="s">
        <v>416</v>
      </c>
      <c r="DM112" s="950"/>
      <c r="DN112" s="950"/>
      <c r="DO112" s="950"/>
      <c r="DP112" s="950"/>
      <c r="DQ112" s="950" t="s">
        <v>416</v>
      </c>
      <c r="DR112" s="950"/>
      <c r="DS112" s="950"/>
      <c r="DT112" s="950"/>
      <c r="DU112" s="950"/>
      <c r="DV112" s="951" t="s">
        <v>416</v>
      </c>
      <c r="DW112" s="951"/>
      <c r="DX112" s="951"/>
      <c r="DY112" s="951"/>
      <c r="DZ112" s="952"/>
    </row>
    <row r="113" spans="1:130" s="197" customFormat="1" ht="26.25" customHeight="1">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419223</v>
      </c>
      <c r="AB113" s="964"/>
      <c r="AC113" s="964"/>
      <c r="AD113" s="964"/>
      <c r="AE113" s="965"/>
      <c r="AF113" s="966">
        <v>493762</v>
      </c>
      <c r="AG113" s="964"/>
      <c r="AH113" s="964"/>
      <c r="AI113" s="964"/>
      <c r="AJ113" s="965"/>
      <c r="AK113" s="966">
        <v>495055</v>
      </c>
      <c r="AL113" s="964"/>
      <c r="AM113" s="964"/>
      <c r="AN113" s="964"/>
      <c r="AO113" s="965"/>
      <c r="AP113" s="967">
        <v>6.3</v>
      </c>
      <c r="AQ113" s="968"/>
      <c r="AR113" s="968"/>
      <c r="AS113" s="968"/>
      <c r="AT113" s="969"/>
      <c r="AU113" s="929"/>
      <c r="AV113" s="930"/>
      <c r="AW113" s="930"/>
      <c r="AX113" s="930"/>
      <c r="AY113" s="931"/>
      <c r="AZ113" s="979" t="s">
        <v>420</v>
      </c>
      <c r="BA113" s="980"/>
      <c r="BB113" s="980"/>
      <c r="BC113" s="980"/>
      <c r="BD113" s="980"/>
      <c r="BE113" s="980"/>
      <c r="BF113" s="980"/>
      <c r="BG113" s="980"/>
      <c r="BH113" s="980"/>
      <c r="BI113" s="980"/>
      <c r="BJ113" s="980"/>
      <c r="BK113" s="980"/>
      <c r="BL113" s="980"/>
      <c r="BM113" s="980"/>
      <c r="BN113" s="980"/>
      <c r="BO113" s="980"/>
      <c r="BP113" s="981"/>
      <c r="BQ113" s="949">
        <v>1250819</v>
      </c>
      <c r="BR113" s="950"/>
      <c r="BS113" s="950"/>
      <c r="BT113" s="950"/>
      <c r="BU113" s="950"/>
      <c r="BV113" s="950">
        <v>1000503</v>
      </c>
      <c r="BW113" s="950"/>
      <c r="BX113" s="950"/>
      <c r="BY113" s="950"/>
      <c r="BZ113" s="950"/>
      <c r="CA113" s="950">
        <v>747053</v>
      </c>
      <c r="CB113" s="950"/>
      <c r="CC113" s="950"/>
      <c r="CD113" s="950"/>
      <c r="CE113" s="950"/>
      <c r="CF113" s="944">
        <v>9.5</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416</v>
      </c>
      <c r="DH113" s="989"/>
      <c r="DI113" s="989"/>
      <c r="DJ113" s="989"/>
      <c r="DK113" s="990"/>
      <c r="DL113" s="991" t="s">
        <v>416</v>
      </c>
      <c r="DM113" s="989"/>
      <c r="DN113" s="989"/>
      <c r="DO113" s="989"/>
      <c r="DP113" s="990"/>
      <c r="DQ113" s="991" t="s">
        <v>416</v>
      </c>
      <c r="DR113" s="989"/>
      <c r="DS113" s="989"/>
      <c r="DT113" s="989"/>
      <c r="DU113" s="990"/>
      <c r="DV113" s="992" t="s">
        <v>416</v>
      </c>
      <c r="DW113" s="993"/>
      <c r="DX113" s="993"/>
      <c r="DY113" s="993"/>
      <c r="DZ113" s="994"/>
    </row>
    <row r="114" spans="1:130" s="197" customFormat="1" ht="26.25" customHeight="1">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265491</v>
      </c>
      <c r="AB114" s="989"/>
      <c r="AC114" s="989"/>
      <c r="AD114" s="989"/>
      <c r="AE114" s="990"/>
      <c r="AF114" s="991">
        <v>265491</v>
      </c>
      <c r="AG114" s="989"/>
      <c r="AH114" s="989"/>
      <c r="AI114" s="989"/>
      <c r="AJ114" s="990"/>
      <c r="AK114" s="991">
        <v>265491</v>
      </c>
      <c r="AL114" s="989"/>
      <c r="AM114" s="989"/>
      <c r="AN114" s="989"/>
      <c r="AO114" s="990"/>
      <c r="AP114" s="992">
        <v>3.4</v>
      </c>
      <c r="AQ114" s="993"/>
      <c r="AR114" s="993"/>
      <c r="AS114" s="993"/>
      <c r="AT114" s="994"/>
      <c r="AU114" s="929"/>
      <c r="AV114" s="930"/>
      <c r="AW114" s="930"/>
      <c r="AX114" s="930"/>
      <c r="AY114" s="931"/>
      <c r="AZ114" s="979" t="s">
        <v>423</v>
      </c>
      <c r="BA114" s="980"/>
      <c r="BB114" s="980"/>
      <c r="BC114" s="980"/>
      <c r="BD114" s="980"/>
      <c r="BE114" s="980"/>
      <c r="BF114" s="980"/>
      <c r="BG114" s="980"/>
      <c r="BH114" s="980"/>
      <c r="BI114" s="980"/>
      <c r="BJ114" s="980"/>
      <c r="BK114" s="980"/>
      <c r="BL114" s="980"/>
      <c r="BM114" s="980"/>
      <c r="BN114" s="980"/>
      <c r="BO114" s="980"/>
      <c r="BP114" s="981"/>
      <c r="BQ114" s="949">
        <v>3638423</v>
      </c>
      <c r="BR114" s="950"/>
      <c r="BS114" s="950"/>
      <c r="BT114" s="950"/>
      <c r="BU114" s="950"/>
      <c r="BV114" s="950">
        <v>3536872</v>
      </c>
      <c r="BW114" s="950"/>
      <c r="BX114" s="950"/>
      <c r="BY114" s="950"/>
      <c r="BZ114" s="950"/>
      <c r="CA114" s="950">
        <v>3367382</v>
      </c>
      <c r="CB114" s="950"/>
      <c r="CC114" s="950"/>
      <c r="CD114" s="950"/>
      <c r="CE114" s="950"/>
      <c r="CF114" s="944">
        <v>43</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416</v>
      </c>
      <c r="DH114" s="989"/>
      <c r="DI114" s="989"/>
      <c r="DJ114" s="989"/>
      <c r="DK114" s="990"/>
      <c r="DL114" s="991" t="s">
        <v>416</v>
      </c>
      <c r="DM114" s="989"/>
      <c r="DN114" s="989"/>
      <c r="DO114" s="989"/>
      <c r="DP114" s="990"/>
      <c r="DQ114" s="991" t="s">
        <v>416</v>
      </c>
      <c r="DR114" s="989"/>
      <c r="DS114" s="989"/>
      <c r="DT114" s="989"/>
      <c r="DU114" s="990"/>
      <c r="DV114" s="992" t="s">
        <v>416</v>
      </c>
      <c r="DW114" s="993"/>
      <c r="DX114" s="993"/>
      <c r="DY114" s="993"/>
      <c r="DZ114" s="994"/>
    </row>
    <row r="115" spans="1:130" s="197" customFormat="1" ht="26.25" customHeight="1">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130605</v>
      </c>
      <c r="AB115" s="964"/>
      <c r="AC115" s="964"/>
      <c r="AD115" s="964"/>
      <c r="AE115" s="965"/>
      <c r="AF115" s="966">
        <v>119061</v>
      </c>
      <c r="AG115" s="964"/>
      <c r="AH115" s="964"/>
      <c r="AI115" s="964"/>
      <c r="AJ115" s="965"/>
      <c r="AK115" s="966">
        <v>102693</v>
      </c>
      <c r="AL115" s="964"/>
      <c r="AM115" s="964"/>
      <c r="AN115" s="964"/>
      <c r="AO115" s="965"/>
      <c r="AP115" s="967">
        <v>1.3</v>
      </c>
      <c r="AQ115" s="968"/>
      <c r="AR115" s="968"/>
      <c r="AS115" s="968"/>
      <c r="AT115" s="969"/>
      <c r="AU115" s="929"/>
      <c r="AV115" s="930"/>
      <c r="AW115" s="930"/>
      <c r="AX115" s="930"/>
      <c r="AY115" s="931"/>
      <c r="AZ115" s="979" t="s">
        <v>426</v>
      </c>
      <c r="BA115" s="980"/>
      <c r="BB115" s="980"/>
      <c r="BC115" s="980"/>
      <c r="BD115" s="980"/>
      <c r="BE115" s="980"/>
      <c r="BF115" s="980"/>
      <c r="BG115" s="980"/>
      <c r="BH115" s="980"/>
      <c r="BI115" s="980"/>
      <c r="BJ115" s="980"/>
      <c r="BK115" s="980"/>
      <c r="BL115" s="980"/>
      <c r="BM115" s="980"/>
      <c r="BN115" s="980"/>
      <c r="BO115" s="980"/>
      <c r="BP115" s="981"/>
      <c r="BQ115" s="949">
        <v>7425</v>
      </c>
      <c r="BR115" s="950"/>
      <c r="BS115" s="950"/>
      <c r="BT115" s="950"/>
      <c r="BU115" s="950"/>
      <c r="BV115" s="950">
        <v>6933</v>
      </c>
      <c r="BW115" s="950"/>
      <c r="BX115" s="950"/>
      <c r="BY115" s="950"/>
      <c r="BZ115" s="950"/>
      <c r="CA115" s="950">
        <v>6434</v>
      </c>
      <c r="CB115" s="950"/>
      <c r="CC115" s="950"/>
      <c r="CD115" s="950"/>
      <c r="CE115" s="950"/>
      <c r="CF115" s="944">
        <v>0.1</v>
      </c>
      <c r="CG115" s="945"/>
      <c r="CH115" s="945"/>
      <c r="CI115" s="945"/>
      <c r="CJ115" s="945"/>
      <c r="CK115" s="975"/>
      <c r="CL115" s="976"/>
      <c r="CM115" s="979" t="s">
        <v>427</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416</v>
      </c>
      <c r="DH115" s="989"/>
      <c r="DI115" s="989"/>
      <c r="DJ115" s="989"/>
      <c r="DK115" s="990"/>
      <c r="DL115" s="991" t="s">
        <v>416</v>
      </c>
      <c r="DM115" s="989"/>
      <c r="DN115" s="989"/>
      <c r="DO115" s="989"/>
      <c r="DP115" s="990"/>
      <c r="DQ115" s="991" t="s">
        <v>416</v>
      </c>
      <c r="DR115" s="989"/>
      <c r="DS115" s="989"/>
      <c r="DT115" s="989"/>
      <c r="DU115" s="990"/>
      <c r="DV115" s="992" t="s">
        <v>416</v>
      </c>
      <c r="DW115" s="993"/>
      <c r="DX115" s="993"/>
      <c r="DY115" s="993"/>
      <c r="DZ115" s="994"/>
    </row>
    <row r="116" spans="1:130" s="197" customFormat="1" ht="26.25" customHeight="1">
      <c r="A116" s="986"/>
      <c r="B116" s="987"/>
      <c r="C116" s="1001" t="s">
        <v>428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47</v>
      </c>
      <c r="AB116" s="989"/>
      <c r="AC116" s="989"/>
      <c r="AD116" s="989"/>
      <c r="AE116" s="990"/>
      <c r="AF116" s="991">
        <v>22</v>
      </c>
      <c r="AG116" s="989"/>
      <c r="AH116" s="989"/>
      <c r="AI116" s="989"/>
      <c r="AJ116" s="990"/>
      <c r="AK116" s="991">
        <v>43</v>
      </c>
      <c r="AL116" s="989"/>
      <c r="AM116" s="989"/>
      <c r="AN116" s="989"/>
      <c r="AO116" s="990"/>
      <c r="AP116" s="992">
        <v>0</v>
      </c>
      <c r="AQ116" s="993"/>
      <c r="AR116" s="993"/>
      <c r="AS116" s="993"/>
      <c r="AT116" s="994"/>
      <c r="AU116" s="929"/>
      <c r="AV116" s="930"/>
      <c r="AW116" s="930"/>
      <c r="AX116" s="930"/>
      <c r="AY116" s="931"/>
      <c r="AZ116" s="979" t="s">
        <v>429</v>
      </c>
      <c r="BA116" s="980"/>
      <c r="BB116" s="980"/>
      <c r="BC116" s="980"/>
      <c r="BD116" s="980"/>
      <c r="BE116" s="980"/>
      <c r="BF116" s="980"/>
      <c r="BG116" s="980"/>
      <c r="BH116" s="980"/>
      <c r="BI116" s="980"/>
      <c r="BJ116" s="980"/>
      <c r="BK116" s="980"/>
      <c r="BL116" s="980"/>
      <c r="BM116" s="980"/>
      <c r="BN116" s="980"/>
      <c r="BO116" s="980"/>
      <c r="BP116" s="981"/>
      <c r="BQ116" s="949" t="s">
        <v>416</v>
      </c>
      <c r="BR116" s="950"/>
      <c r="BS116" s="950"/>
      <c r="BT116" s="950"/>
      <c r="BU116" s="950"/>
      <c r="BV116" s="950" t="s">
        <v>416</v>
      </c>
      <c r="BW116" s="950"/>
      <c r="BX116" s="950"/>
      <c r="BY116" s="950"/>
      <c r="BZ116" s="950"/>
      <c r="CA116" s="950" t="s">
        <v>416</v>
      </c>
      <c r="CB116" s="950"/>
      <c r="CC116" s="950"/>
      <c r="CD116" s="950"/>
      <c r="CE116" s="950"/>
      <c r="CF116" s="944" t="s">
        <v>416</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416</v>
      </c>
      <c r="DH116" s="989"/>
      <c r="DI116" s="989"/>
      <c r="DJ116" s="989"/>
      <c r="DK116" s="990"/>
      <c r="DL116" s="991" t="s">
        <v>416</v>
      </c>
      <c r="DM116" s="989"/>
      <c r="DN116" s="989"/>
      <c r="DO116" s="989"/>
      <c r="DP116" s="990"/>
      <c r="DQ116" s="991" t="s">
        <v>416</v>
      </c>
      <c r="DR116" s="989"/>
      <c r="DS116" s="989"/>
      <c r="DT116" s="989"/>
      <c r="DU116" s="990"/>
      <c r="DV116" s="992" t="s">
        <v>416</v>
      </c>
      <c r="DW116" s="993"/>
      <c r="DX116" s="993"/>
      <c r="DY116" s="993"/>
      <c r="DZ116" s="994"/>
    </row>
    <row r="117" spans="1:130" s="197" customFormat="1" ht="26.25" customHeight="1">
      <c r="A117" s="934" t="s">
        <v>164</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431</v>
      </c>
      <c r="Z117" s="914"/>
      <c r="AA117" s="1026">
        <v>2984679</v>
      </c>
      <c r="AB117" s="996"/>
      <c r="AC117" s="996"/>
      <c r="AD117" s="996"/>
      <c r="AE117" s="997"/>
      <c r="AF117" s="995">
        <v>3036012</v>
      </c>
      <c r="AG117" s="996"/>
      <c r="AH117" s="996"/>
      <c r="AI117" s="996"/>
      <c r="AJ117" s="997"/>
      <c r="AK117" s="995">
        <v>3032491</v>
      </c>
      <c r="AL117" s="996"/>
      <c r="AM117" s="996"/>
      <c r="AN117" s="996"/>
      <c r="AO117" s="997"/>
      <c r="AP117" s="998"/>
      <c r="AQ117" s="999"/>
      <c r="AR117" s="999"/>
      <c r="AS117" s="999"/>
      <c r="AT117" s="1000"/>
      <c r="AU117" s="929"/>
      <c r="AV117" s="930"/>
      <c r="AW117" s="930"/>
      <c r="AX117" s="930"/>
      <c r="AY117" s="931"/>
      <c r="AZ117" s="1025" t="s">
        <v>432</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403</v>
      </c>
      <c r="AB118" s="913"/>
      <c r="AC118" s="913"/>
      <c r="AD118" s="913"/>
      <c r="AE118" s="914"/>
      <c r="AF118" s="912" t="s">
        <v>281</v>
      </c>
      <c r="AG118" s="913"/>
      <c r="AH118" s="913"/>
      <c r="AI118" s="913"/>
      <c r="AJ118" s="914"/>
      <c r="AK118" s="912" t="s">
        <v>280</v>
      </c>
      <c r="AL118" s="913"/>
      <c r="AM118" s="913"/>
      <c r="AN118" s="913"/>
      <c r="AO118" s="914"/>
      <c r="AP118" s="1020" t="s">
        <v>404</v>
      </c>
      <c r="AQ118" s="1021"/>
      <c r="AR118" s="1021"/>
      <c r="AS118" s="1021"/>
      <c r="AT118" s="1022"/>
      <c r="AU118" s="932"/>
      <c r="AV118" s="933"/>
      <c r="AW118" s="933"/>
      <c r="AX118" s="933"/>
      <c r="AY118" s="933"/>
      <c r="AZ118" s="228" t="s">
        <v>164</v>
      </c>
      <c r="BA118" s="228"/>
      <c r="BB118" s="228"/>
      <c r="BC118" s="228"/>
      <c r="BD118" s="228"/>
      <c r="BE118" s="228"/>
      <c r="BF118" s="228"/>
      <c r="BG118" s="228"/>
      <c r="BH118" s="228"/>
      <c r="BI118" s="228"/>
      <c r="BJ118" s="228"/>
      <c r="BK118" s="228"/>
      <c r="BL118" s="228"/>
      <c r="BM118" s="228"/>
      <c r="BN118" s="228"/>
      <c r="BO118" s="1023" t="s">
        <v>434</v>
      </c>
      <c r="BP118" s="1024"/>
      <c r="BQ118" s="1015">
        <v>29189703</v>
      </c>
      <c r="BR118" s="1016"/>
      <c r="BS118" s="1016"/>
      <c r="BT118" s="1016"/>
      <c r="BU118" s="1016"/>
      <c r="BV118" s="1016">
        <v>29025934</v>
      </c>
      <c r="BW118" s="1016"/>
      <c r="BX118" s="1016"/>
      <c r="BY118" s="1016"/>
      <c r="BZ118" s="1016"/>
      <c r="CA118" s="1016">
        <v>29512530</v>
      </c>
      <c r="CB118" s="1016"/>
      <c r="CC118" s="1016"/>
      <c r="CD118" s="1016"/>
      <c r="CE118" s="1016"/>
      <c r="CF118" s="1017"/>
      <c r="CG118" s="1018"/>
      <c r="CH118" s="1018"/>
      <c r="CI118" s="1018"/>
      <c r="CJ118" s="1019"/>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436</v>
      </c>
      <c r="AV119" s="1008"/>
      <c r="AW119" s="1008"/>
      <c r="AX119" s="1008"/>
      <c r="AY119" s="1009"/>
      <c r="AZ119" s="970" t="s">
        <v>437</v>
      </c>
      <c r="BA119" s="917"/>
      <c r="BB119" s="917"/>
      <c r="BC119" s="917"/>
      <c r="BD119" s="917"/>
      <c r="BE119" s="917"/>
      <c r="BF119" s="917"/>
      <c r="BG119" s="917"/>
      <c r="BH119" s="917"/>
      <c r="BI119" s="917"/>
      <c r="BJ119" s="917"/>
      <c r="BK119" s="917"/>
      <c r="BL119" s="917"/>
      <c r="BM119" s="917"/>
      <c r="BN119" s="917"/>
      <c r="BO119" s="917"/>
      <c r="BP119" s="918"/>
      <c r="BQ119" s="956">
        <v>4343189</v>
      </c>
      <c r="BR119" s="957"/>
      <c r="BS119" s="957"/>
      <c r="BT119" s="957"/>
      <c r="BU119" s="957"/>
      <c r="BV119" s="957">
        <v>4104754</v>
      </c>
      <c r="BW119" s="957"/>
      <c r="BX119" s="957"/>
      <c r="BY119" s="957"/>
      <c r="BZ119" s="957"/>
      <c r="CA119" s="957">
        <v>4332679</v>
      </c>
      <c r="CB119" s="957"/>
      <c r="CC119" s="957"/>
      <c r="CD119" s="957"/>
      <c r="CE119" s="957"/>
      <c r="CF119" s="971">
        <v>55.3</v>
      </c>
      <c r="CG119" s="972"/>
      <c r="CH119" s="972"/>
      <c r="CI119" s="972"/>
      <c r="CJ119" s="972"/>
      <c r="CK119" s="977"/>
      <c r="CL119" s="978"/>
      <c r="CM119" s="1034" t="s">
        <v>438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560919</v>
      </c>
      <c r="DH119" s="1028"/>
      <c r="DI119" s="1028"/>
      <c r="DJ119" s="1028"/>
      <c r="DK119" s="1029"/>
      <c r="DL119" s="1030">
        <v>457834</v>
      </c>
      <c r="DM119" s="1028"/>
      <c r="DN119" s="1028"/>
      <c r="DO119" s="1028"/>
      <c r="DP119" s="1029"/>
      <c r="DQ119" s="1030">
        <v>383885</v>
      </c>
      <c r="DR119" s="1028"/>
      <c r="DS119" s="1028"/>
      <c r="DT119" s="1028"/>
      <c r="DU119" s="1029"/>
      <c r="DV119" s="1031">
        <v>4.9000000000000004</v>
      </c>
      <c r="DW119" s="1032"/>
      <c r="DX119" s="1032"/>
      <c r="DY119" s="1032"/>
      <c r="DZ119" s="1033"/>
    </row>
    <row r="120" spans="1:130" s="197" customFormat="1" ht="26.25" customHeight="1">
      <c r="A120" s="1005"/>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439</v>
      </c>
      <c r="BA120" s="980"/>
      <c r="BB120" s="980"/>
      <c r="BC120" s="980"/>
      <c r="BD120" s="980"/>
      <c r="BE120" s="980"/>
      <c r="BF120" s="980"/>
      <c r="BG120" s="980"/>
      <c r="BH120" s="980"/>
      <c r="BI120" s="980"/>
      <c r="BJ120" s="980"/>
      <c r="BK120" s="980"/>
      <c r="BL120" s="980"/>
      <c r="BM120" s="980"/>
      <c r="BN120" s="980"/>
      <c r="BO120" s="980"/>
      <c r="BP120" s="981"/>
      <c r="BQ120" s="949">
        <v>1053435</v>
      </c>
      <c r="BR120" s="950"/>
      <c r="BS120" s="950"/>
      <c r="BT120" s="950"/>
      <c r="BU120" s="950"/>
      <c r="BV120" s="950">
        <v>1058906</v>
      </c>
      <c r="BW120" s="950"/>
      <c r="BX120" s="950"/>
      <c r="BY120" s="950"/>
      <c r="BZ120" s="950"/>
      <c r="CA120" s="950">
        <v>1200925</v>
      </c>
      <c r="CB120" s="950"/>
      <c r="CC120" s="950"/>
      <c r="CD120" s="950"/>
      <c r="CE120" s="950"/>
      <c r="CF120" s="944">
        <v>15.3</v>
      </c>
      <c r="CG120" s="945"/>
      <c r="CH120" s="945"/>
      <c r="CI120" s="945"/>
      <c r="CJ120" s="945"/>
      <c r="CK120" s="1043" t="s">
        <v>440</v>
      </c>
      <c r="CL120" s="1044"/>
      <c r="CM120" s="1044"/>
      <c r="CN120" s="1044"/>
      <c r="CO120" s="1045"/>
      <c r="CP120" s="1051" t="s">
        <v>382</v>
      </c>
      <c r="CQ120" s="1052"/>
      <c r="CR120" s="1052"/>
      <c r="CS120" s="1052"/>
      <c r="CT120" s="1052"/>
      <c r="CU120" s="1052"/>
      <c r="CV120" s="1052"/>
      <c r="CW120" s="1052"/>
      <c r="CX120" s="1052"/>
      <c r="CY120" s="1052"/>
      <c r="CZ120" s="1052"/>
      <c r="DA120" s="1052"/>
      <c r="DB120" s="1052"/>
      <c r="DC120" s="1052"/>
      <c r="DD120" s="1052"/>
      <c r="DE120" s="1052"/>
      <c r="DF120" s="1053"/>
      <c r="DG120" s="956">
        <v>3073285</v>
      </c>
      <c r="DH120" s="957"/>
      <c r="DI120" s="957"/>
      <c r="DJ120" s="957"/>
      <c r="DK120" s="957"/>
      <c r="DL120" s="957">
        <v>2989599</v>
      </c>
      <c r="DM120" s="957"/>
      <c r="DN120" s="957"/>
      <c r="DO120" s="957"/>
      <c r="DP120" s="957"/>
      <c r="DQ120" s="957">
        <v>2843618</v>
      </c>
      <c r="DR120" s="957"/>
      <c r="DS120" s="957"/>
      <c r="DT120" s="957"/>
      <c r="DU120" s="957"/>
      <c r="DV120" s="958">
        <v>36.299999999999997</v>
      </c>
      <c r="DW120" s="958"/>
      <c r="DX120" s="958"/>
      <c r="DY120" s="958"/>
      <c r="DZ120" s="959"/>
    </row>
    <row r="121" spans="1:130" s="197" customFormat="1" ht="26.25" customHeight="1">
      <c r="A121" s="1005"/>
      <c r="B121" s="976"/>
      <c r="C121" s="1040" t="s">
        <v>441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442</v>
      </c>
      <c r="BA121" s="1001"/>
      <c r="BB121" s="1001"/>
      <c r="BC121" s="1001"/>
      <c r="BD121" s="1001"/>
      <c r="BE121" s="1001"/>
      <c r="BF121" s="1001"/>
      <c r="BG121" s="1001"/>
      <c r="BH121" s="1001"/>
      <c r="BI121" s="1001"/>
      <c r="BJ121" s="1001"/>
      <c r="BK121" s="1001"/>
      <c r="BL121" s="1001"/>
      <c r="BM121" s="1001"/>
      <c r="BN121" s="1001"/>
      <c r="BO121" s="1001"/>
      <c r="BP121" s="1002"/>
      <c r="BQ121" s="1015">
        <v>16726058</v>
      </c>
      <c r="BR121" s="1016"/>
      <c r="BS121" s="1016"/>
      <c r="BT121" s="1016"/>
      <c r="BU121" s="1016"/>
      <c r="BV121" s="1016">
        <v>17000670</v>
      </c>
      <c r="BW121" s="1016"/>
      <c r="BX121" s="1016"/>
      <c r="BY121" s="1016"/>
      <c r="BZ121" s="1016"/>
      <c r="CA121" s="1016">
        <v>17678923</v>
      </c>
      <c r="CB121" s="1016"/>
      <c r="CC121" s="1016"/>
      <c r="CD121" s="1016"/>
      <c r="CE121" s="1016"/>
      <c r="CF121" s="1054">
        <v>225.8</v>
      </c>
      <c r="CG121" s="1055"/>
      <c r="CH121" s="1055"/>
      <c r="CI121" s="1055"/>
      <c r="CJ121" s="1055"/>
      <c r="CK121" s="1046"/>
      <c r="CL121" s="1047"/>
      <c r="CM121" s="1047"/>
      <c r="CN121" s="1047"/>
      <c r="CO121" s="1048"/>
      <c r="CP121" s="1037" t="s">
        <v>383</v>
      </c>
      <c r="CQ121" s="1038"/>
      <c r="CR121" s="1038"/>
      <c r="CS121" s="1038"/>
      <c r="CT121" s="1038"/>
      <c r="CU121" s="1038"/>
      <c r="CV121" s="1038"/>
      <c r="CW121" s="1038"/>
      <c r="CX121" s="1038"/>
      <c r="CY121" s="1038"/>
      <c r="CZ121" s="1038"/>
      <c r="DA121" s="1038"/>
      <c r="DB121" s="1038"/>
      <c r="DC121" s="1038"/>
      <c r="DD121" s="1038"/>
      <c r="DE121" s="1038"/>
      <c r="DF121" s="1039"/>
      <c r="DG121" s="949">
        <v>1219934</v>
      </c>
      <c r="DH121" s="950"/>
      <c r="DI121" s="950"/>
      <c r="DJ121" s="950"/>
      <c r="DK121" s="950"/>
      <c r="DL121" s="950">
        <v>1259208</v>
      </c>
      <c r="DM121" s="950"/>
      <c r="DN121" s="950"/>
      <c r="DO121" s="950"/>
      <c r="DP121" s="950"/>
      <c r="DQ121" s="950">
        <v>1311611</v>
      </c>
      <c r="DR121" s="950"/>
      <c r="DS121" s="950"/>
      <c r="DT121" s="950"/>
      <c r="DU121" s="950"/>
      <c r="DV121" s="951">
        <v>16.7</v>
      </c>
      <c r="DW121" s="951"/>
      <c r="DX121" s="951"/>
      <c r="DY121" s="951"/>
      <c r="DZ121" s="952"/>
    </row>
    <row r="122" spans="1:130" s="197" customFormat="1" ht="26.25" customHeight="1">
      <c r="A122" s="1005"/>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164</v>
      </c>
      <c r="BA122" s="228"/>
      <c r="BB122" s="228"/>
      <c r="BC122" s="228"/>
      <c r="BD122" s="228"/>
      <c r="BE122" s="228"/>
      <c r="BF122" s="228"/>
      <c r="BG122" s="228"/>
      <c r="BH122" s="228"/>
      <c r="BI122" s="228"/>
      <c r="BJ122" s="228"/>
      <c r="BK122" s="228"/>
      <c r="BL122" s="228"/>
      <c r="BM122" s="228"/>
      <c r="BN122" s="228"/>
      <c r="BO122" s="1023" t="s">
        <v>443</v>
      </c>
      <c r="BP122" s="1024"/>
      <c r="BQ122" s="1064">
        <v>22122682</v>
      </c>
      <c r="BR122" s="1065"/>
      <c r="BS122" s="1065"/>
      <c r="BT122" s="1065"/>
      <c r="BU122" s="1065"/>
      <c r="BV122" s="1065">
        <v>22164330</v>
      </c>
      <c r="BW122" s="1065"/>
      <c r="BX122" s="1065"/>
      <c r="BY122" s="1065"/>
      <c r="BZ122" s="1065"/>
      <c r="CA122" s="1065">
        <v>23212527</v>
      </c>
      <c r="CB122" s="1065"/>
      <c r="CC122" s="1065"/>
      <c r="CD122" s="1065"/>
      <c r="CE122" s="1065"/>
      <c r="CF122" s="1017"/>
      <c r="CG122" s="1018"/>
      <c r="CH122" s="1018"/>
      <c r="CI122" s="1018"/>
      <c r="CJ122" s="1019"/>
      <c r="CK122" s="1046"/>
      <c r="CL122" s="1047"/>
      <c r="CM122" s="1047"/>
      <c r="CN122" s="1047"/>
      <c r="CO122" s="1048"/>
      <c r="CP122" s="1037" t="s">
        <v>386</v>
      </c>
      <c r="CQ122" s="1038"/>
      <c r="CR122" s="1038"/>
      <c r="CS122" s="1038"/>
      <c r="CT122" s="1038"/>
      <c r="CU122" s="1038"/>
      <c r="CV122" s="1038"/>
      <c r="CW122" s="1038"/>
      <c r="CX122" s="1038"/>
      <c r="CY122" s="1038"/>
      <c r="CZ122" s="1038"/>
      <c r="DA122" s="1038"/>
      <c r="DB122" s="1038"/>
      <c r="DC122" s="1038"/>
      <c r="DD122" s="1038"/>
      <c r="DE122" s="1038"/>
      <c r="DF122" s="1039"/>
      <c r="DG122" s="949">
        <v>714495</v>
      </c>
      <c r="DH122" s="950"/>
      <c r="DI122" s="950"/>
      <c r="DJ122" s="950"/>
      <c r="DK122" s="950"/>
      <c r="DL122" s="950">
        <v>652510</v>
      </c>
      <c r="DM122" s="950"/>
      <c r="DN122" s="950"/>
      <c r="DO122" s="950"/>
      <c r="DP122" s="950"/>
      <c r="DQ122" s="950">
        <v>598206</v>
      </c>
      <c r="DR122" s="950"/>
      <c r="DS122" s="950"/>
      <c r="DT122" s="950"/>
      <c r="DU122" s="950"/>
      <c r="DV122" s="951">
        <v>7.6</v>
      </c>
      <c r="DW122" s="951"/>
      <c r="DX122" s="951"/>
      <c r="DY122" s="951"/>
      <c r="DZ122" s="952"/>
    </row>
    <row r="123" spans="1:130" s="197" customFormat="1" ht="26.25" customHeight="1" thickBot="1">
      <c r="A123" s="1005"/>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89.4</v>
      </c>
      <c r="BR123" s="1057"/>
      <c r="BS123" s="1057"/>
      <c r="BT123" s="1057"/>
      <c r="BU123" s="1057"/>
      <c r="BV123" s="1057">
        <v>87.9</v>
      </c>
      <c r="BW123" s="1057"/>
      <c r="BX123" s="1057"/>
      <c r="BY123" s="1057"/>
      <c r="BZ123" s="1057"/>
      <c r="CA123" s="1057">
        <v>80.400000000000006</v>
      </c>
      <c r="CB123" s="1057"/>
      <c r="CC123" s="1057"/>
      <c r="CD123" s="1057"/>
      <c r="CE123" s="1057"/>
      <c r="CF123" s="1058"/>
      <c r="CG123" s="1059"/>
      <c r="CH123" s="1059"/>
      <c r="CI123" s="1059"/>
      <c r="CJ123" s="1060"/>
      <c r="CK123" s="1046"/>
      <c r="CL123" s="1047"/>
      <c r="CM123" s="1047"/>
      <c r="CN123" s="1047"/>
      <c r="CO123" s="1048"/>
      <c r="CP123" s="1037" t="s">
        <v>445</v>
      </c>
      <c r="CQ123" s="1038"/>
      <c r="CR123" s="1038"/>
      <c r="CS123" s="1038"/>
      <c r="CT123" s="1038"/>
      <c r="CU123" s="1038"/>
      <c r="CV123" s="1038"/>
      <c r="CW123" s="1038"/>
      <c r="CX123" s="1038"/>
      <c r="CY123" s="1038"/>
      <c r="CZ123" s="1038"/>
      <c r="DA123" s="1038"/>
      <c r="DB123" s="1038"/>
      <c r="DC123" s="1038"/>
      <c r="DD123" s="1038"/>
      <c r="DE123" s="1038"/>
      <c r="DF123" s="1039"/>
      <c r="DG123" s="988">
        <v>193044</v>
      </c>
      <c r="DH123" s="989"/>
      <c r="DI123" s="989"/>
      <c r="DJ123" s="989"/>
      <c r="DK123" s="990"/>
      <c r="DL123" s="991">
        <v>171500</v>
      </c>
      <c r="DM123" s="989"/>
      <c r="DN123" s="989"/>
      <c r="DO123" s="989"/>
      <c r="DP123" s="990"/>
      <c r="DQ123" s="991">
        <v>150063</v>
      </c>
      <c r="DR123" s="989"/>
      <c r="DS123" s="989"/>
      <c r="DT123" s="989"/>
      <c r="DU123" s="990"/>
      <c r="DV123" s="992">
        <v>1.9</v>
      </c>
      <c r="DW123" s="993"/>
      <c r="DX123" s="993"/>
      <c r="DY123" s="993"/>
      <c r="DZ123" s="994"/>
    </row>
    <row r="124" spans="1:130" s="197" customFormat="1" ht="26.25" customHeight="1">
      <c r="A124" s="1005"/>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446</v>
      </c>
      <c r="AB124" s="989"/>
      <c r="AC124" s="989"/>
      <c r="AD124" s="989"/>
      <c r="AE124" s="990"/>
      <c r="AF124" s="991" t="s">
        <v>446</v>
      </c>
      <c r="AG124" s="989"/>
      <c r="AH124" s="989"/>
      <c r="AI124" s="989"/>
      <c r="AJ124" s="990"/>
      <c r="AK124" s="991" t="s">
        <v>446</v>
      </c>
      <c r="AL124" s="989"/>
      <c r="AM124" s="989"/>
      <c r="AN124" s="989"/>
      <c r="AO124" s="990"/>
      <c r="AP124" s="992" t="s">
        <v>446</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447</v>
      </c>
      <c r="CQ124" s="1038"/>
      <c r="CR124" s="1038"/>
      <c r="CS124" s="1038"/>
      <c r="CT124" s="1038"/>
      <c r="CU124" s="1038"/>
      <c r="CV124" s="1038"/>
      <c r="CW124" s="1038"/>
      <c r="CX124" s="1038"/>
      <c r="CY124" s="1038"/>
      <c r="CZ124" s="1038"/>
      <c r="DA124" s="1038"/>
      <c r="DB124" s="1038"/>
      <c r="DC124" s="1038"/>
      <c r="DD124" s="1038"/>
      <c r="DE124" s="1038"/>
      <c r="DF124" s="1039"/>
      <c r="DG124" s="1027">
        <v>184985</v>
      </c>
      <c r="DH124" s="1028"/>
      <c r="DI124" s="1028"/>
      <c r="DJ124" s="1028"/>
      <c r="DK124" s="1029"/>
      <c r="DL124" s="1030">
        <v>57497</v>
      </c>
      <c r="DM124" s="1028"/>
      <c r="DN124" s="1028"/>
      <c r="DO124" s="1028"/>
      <c r="DP124" s="1029"/>
      <c r="DQ124" s="1030">
        <v>55576</v>
      </c>
      <c r="DR124" s="1028"/>
      <c r="DS124" s="1028"/>
      <c r="DT124" s="1028"/>
      <c r="DU124" s="1029"/>
      <c r="DV124" s="1031">
        <v>0.7</v>
      </c>
      <c r="DW124" s="1032"/>
      <c r="DX124" s="1032"/>
      <c r="DY124" s="1032"/>
      <c r="DZ124" s="1033"/>
    </row>
    <row r="125" spans="1:130" s="197" customFormat="1" ht="26.25" customHeight="1" thickBot="1">
      <c r="A125" s="1005"/>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v>127680</v>
      </c>
      <c r="AB125" s="989"/>
      <c r="AC125" s="989"/>
      <c r="AD125" s="989"/>
      <c r="AE125" s="990"/>
      <c r="AF125" s="991">
        <v>116585</v>
      </c>
      <c r="AG125" s="989"/>
      <c r="AH125" s="989"/>
      <c r="AI125" s="989"/>
      <c r="AJ125" s="990"/>
      <c r="AK125" s="991">
        <v>101198</v>
      </c>
      <c r="AL125" s="989"/>
      <c r="AM125" s="989"/>
      <c r="AN125" s="989"/>
      <c r="AO125" s="990"/>
      <c r="AP125" s="992">
        <v>1.3</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448</v>
      </c>
      <c r="CL125" s="1044"/>
      <c r="CM125" s="1044"/>
      <c r="CN125" s="1044"/>
      <c r="CO125" s="1045"/>
      <c r="CP125" s="970" t="s">
        <v>449</v>
      </c>
      <c r="CQ125" s="917"/>
      <c r="CR125" s="917"/>
      <c r="CS125" s="917"/>
      <c r="CT125" s="917"/>
      <c r="CU125" s="917"/>
      <c r="CV125" s="917"/>
      <c r="CW125" s="917"/>
      <c r="CX125" s="917"/>
      <c r="CY125" s="917"/>
      <c r="CZ125" s="917"/>
      <c r="DA125" s="917"/>
      <c r="DB125" s="917"/>
      <c r="DC125" s="917"/>
      <c r="DD125" s="917"/>
      <c r="DE125" s="917"/>
      <c r="DF125" s="918"/>
      <c r="DG125" s="956" t="s">
        <v>446</v>
      </c>
      <c r="DH125" s="957"/>
      <c r="DI125" s="957"/>
      <c r="DJ125" s="957"/>
      <c r="DK125" s="957"/>
      <c r="DL125" s="957" t="s">
        <v>446</v>
      </c>
      <c r="DM125" s="957"/>
      <c r="DN125" s="957"/>
      <c r="DO125" s="957"/>
      <c r="DP125" s="957"/>
      <c r="DQ125" s="957" t="s">
        <v>446</v>
      </c>
      <c r="DR125" s="957"/>
      <c r="DS125" s="957"/>
      <c r="DT125" s="957"/>
      <c r="DU125" s="957"/>
      <c r="DV125" s="958" t="s">
        <v>446</v>
      </c>
      <c r="DW125" s="958"/>
      <c r="DX125" s="958"/>
      <c r="DY125" s="958"/>
      <c r="DZ125" s="959"/>
    </row>
    <row r="126" spans="1:130" s="197" customFormat="1" ht="26.25" customHeight="1">
      <c r="A126" s="1005"/>
      <c r="B126" s="976"/>
      <c r="C126" s="946" t="s">
        <v>438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2925</v>
      </c>
      <c r="AB126" s="989"/>
      <c r="AC126" s="989"/>
      <c r="AD126" s="989"/>
      <c r="AE126" s="990"/>
      <c r="AF126" s="991">
        <v>2476</v>
      </c>
      <c r="AG126" s="989"/>
      <c r="AH126" s="989"/>
      <c r="AI126" s="989"/>
      <c r="AJ126" s="990"/>
      <c r="AK126" s="991">
        <v>1495</v>
      </c>
      <c r="AL126" s="989"/>
      <c r="AM126" s="989"/>
      <c r="AN126" s="989"/>
      <c r="AO126" s="990"/>
      <c r="AP126" s="992">
        <v>0</v>
      </c>
      <c r="AQ126" s="993"/>
      <c r="AR126" s="993"/>
      <c r="AS126" s="993"/>
      <c r="AT126" s="994"/>
      <c r="AU126" s="233"/>
      <c r="AV126" s="233"/>
      <c r="AW126" s="233"/>
      <c r="AX126" s="1066" t="s">
        <v>450</v>
      </c>
      <c r="AY126" s="1067"/>
      <c r="AZ126" s="1067"/>
      <c r="BA126" s="1067"/>
      <c r="BB126" s="1067"/>
      <c r="BC126" s="1067"/>
      <c r="BD126" s="1067"/>
      <c r="BE126" s="1068"/>
      <c r="BF126" s="1082" t="s">
        <v>451</v>
      </c>
      <c r="BG126" s="1067"/>
      <c r="BH126" s="1067"/>
      <c r="BI126" s="1067"/>
      <c r="BJ126" s="1067"/>
      <c r="BK126" s="1067"/>
      <c r="BL126" s="1068"/>
      <c r="BM126" s="1082" t="s">
        <v>452</v>
      </c>
      <c r="BN126" s="1067"/>
      <c r="BO126" s="1067"/>
      <c r="BP126" s="1067"/>
      <c r="BQ126" s="1067"/>
      <c r="BR126" s="1067"/>
      <c r="BS126" s="1068"/>
      <c r="BT126" s="1082" t="s">
        <v>453</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454</v>
      </c>
      <c r="CQ126" s="980"/>
      <c r="CR126" s="980"/>
      <c r="CS126" s="980"/>
      <c r="CT126" s="980"/>
      <c r="CU126" s="980"/>
      <c r="CV126" s="980"/>
      <c r="CW126" s="980"/>
      <c r="CX126" s="980"/>
      <c r="CY126" s="980"/>
      <c r="CZ126" s="980"/>
      <c r="DA126" s="980"/>
      <c r="DB126" s="980"/>
      <c r="DC126" s="980"/>
      <c r="DD126" s="980"/>
      <c r="DE126" s="980"/>
      <c r="DF126" s="981"/>
      <c r="DG126" s="949" t="s">
        <v>446</v>
      </c>
      <c r="DH126" s="950"/>
      <c r="DI126" s="950"/>
      <c r="DJ126" s="950"/>
      <c r="DK126" s="950"/>
      <c r="DL126" s="950" t="s">
        <v>446</v>
      </c>
      <c r="DM126" s="950"/>
      <c r="DN126" s="950"/>
      <c r="DO126" s="950"/>
      <c r="DP126" s="950"/>
      <c r="DQ126" s="950" t="s">
        <v>446</v>
      </c>
      <c r="DR126" s="950"/>
      <c r="DS126" s="950"/>
      <c r="DT126" s="950"/>
      <c r="DU126" s="950"/>
      <c r="DV126" s="951" t="s">
        <v>446</v>
      </c>
      <c r="DW126" s="951"/>
      <c r="DX126" s="951"/>
      <c r="DY126" s="951"/>
      <c r="DZ126" s="952"/>
    </row>
    <row r="127" spans="1:130" s="197" customFormat="1" ht="26.25" customHeight="1" thickBot="1">
      <c r="A127" s="1006"/>
      <c r="B127" s="978"/>
      <c r="C127" s="1034" t="s">
        <v>455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446</v>
      </c>
      <c r="AB127" s="989"/>
      <c r="AC127" s="989"/>
      <c r="AD127" s="989"/>
      <c r="AE127" s="990"/>
      <c r="AF127" s="991" t="s">
        <v>446</v>
      </c>
      <c r="AG127" s="989"/>
      <c r="AH127" s="989"/>
      <c r="AI127" s="989"/>
      <c r="AJ127" s="990"/>
      <c r="AK127" s="991" t="s">
        <v>446</v>
      </c>
      <c r="AL127" s="989"/>
      <c r="AM127" s="989"/>
      <c r="AN127" s="989"/>
      <c r="AO127" s="990"/>
      <c r="AP127" s="992" t="s">
        <v>446</v>
      </c>
      <c r="AQ127" s="993"/>
      <c r="AR127" s="993"/>
      <c r="AS127" s="993"/>
      <c r="AT127" s="994"/>
      <c r="AU127" s="233"/>
      <c r="AV127" s="233"/>
      <c r="AW127" s="233"/>
      <c r="AX127" s="916" t="s">
        <v>456</v>
      </c>
      <c r="AY127" s="917"/>
      <c r="AZ127" s="917"/>
      <c r="BA127" s="917"/>
      <c r="BB127" s="917"/>
      <c r="BC127" s="917"/>
      <c r="BD127" s="917"/>
      <c r="BE127" s="918"/>
      <c r="BF127" s="1071" t="s">
        <v>446</v>
      </c>
      <c r="BG127" s="1072"/>
      <c r="BH127" s="1072"/>
      <c r="BI127" s="1072"/>
      <c r="BJ127" s="1072"/>
      <c r="BK127" s="1072"/>
      <c r="BL127" s="1081"/>
      <c r="BM127" s="1071">
        <v>13.37</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457</v>
      </c>
      <c r="CQ127" s="1075"/>
      <c r="CR127" s="1075"/>
      <c r="CS127" s="1075"/>
      <c r="CT127" s="1075"/>
      <c r="CU127" s="1075"/>
      <c r="CV127" s="1075"/>
      <c r="CW127" s="1075"/>
      <c r="CX127" s="1075"/>
      <c r="CY127" s="1075"/>
      <c r="CZ127" s="1075"/>
      <c r="DA127" s="1075"/>
      <c r="DB127" s="1075"/>
      <c r="DC127" s="1075"/>
      <c r="DD127" s="1075"/>
      <c r="DE127" s="1075"/>
      <c r="DF127" s="1076"/>
      <c r="DG127" s="1077">
        <v>7425</v>
      </c>
      <c r="DH127" s="1078"/>
      <c r="DI127" s="1078"/>
      <c r="DJ127" s="1078"/>
      <c r="DK127" s="1078"/>
      <c r="DL127" s="1078">
        <v>6933</v>
      </c>
      <c r="DM127" s="1078"/>
      <c r="DN127" s="1078"/>
      <c r="DO127" s="1078"/>
      <c r="DP127" s="1078"/>
      <c r="DQ127" s="1078">
        <v>6434</v>
      </c>
      <c r="DR127" s="1078"/>
      <c r="DS127" s="1078"/>
      <c r="DT127" s="1078"/>
      <c r="DU127" s="1078"/>
      <c r="DV127" s="1079">
        <v>0.1</v>
      </c>
      <c r="DW127" s="1079"/>
      <c r="DX127" s="1079"/>
      <c r="DY127" s="1079"/>
      <c r="DZ127" s="1080"/>
    </row>
    <row r="128" spans="1:130" s="197" customFormat="1" ht="26.25" customHeight="1">
      <c r="A128" s="1101" t="s">
        <v>458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459</v>
      </c>
      <c r="X128" s="1103"/>
      <c r="Y128" s="1103"/>
      <c r="Z128" s="1104"/>
      <c r="AA128" s="1119">
        <v>142376</v>
      </c>
      <c r="AB128" s="1120"/>
      <c r="AC128" s="1120"/>
      <c r="AD128" s="1120"/>
      <c r="AE128" s="1121"/>
      <c r="AF128" s="1122">
        <v>138820</v>
      </c>
      <c r="AG128" s="1120"/>
      <c r="AH128" s="1120"/>
      <c r="AI128" s="1120"/>
      <c r="AJ128" s="1121"/>
      <c r="AK128" s="1122">
        <v>120035</v>
      </c>
      <c r="AL128" s="1120"/>
      <c r="AM128" s="1120"/>
      <c r="AN128" s="1120"/>
      <c r="AO128" s="1121"/>
      <c r="AP128" s="1123"/>
      <c r="AQ128" s="1124"/>
      <c r="AR128" s="1124"/>
      <c r="AS128" s="1124"/>
      <c r="AT128" s="1125"/>
      <c r="AU128" s="235"/>
      <c r="AV128" s="235"/>
      <c r="AW128" s="235"/>
      <c r="AX128" s="1084" t="s">
        <v>460</v>
      </c>
      <c r="AY128" s="980"/>
      <c r="AZ128" s="980"/>
      <c r="BA128" s="980"/>
      <c r="BB128" s="980"/>
      <c r="BC128" s="980"/>
      <c r="BD128" s="980"/>
      <c r="BE128" s="981"/>
      <c r="BF128" s="1096" t="s">
        <v>461</v>
      </c>
      <c r="BG128" s="1097"/>
      <c r="BH128" s="1097"/>
      <c r="BI128" s="1097"/>
      <c r="BJ128" s="1097"/>
      <c r="BK128" s="1097"/>
      <c r="BL128" s="1098"/>
      <c r="BM128" s="1096">
        <v>18.37</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462</v>
      </c>
      <c r="X129" s="1091"/>
      <c r="Y129" s="1091"/>
      <c r="Z129" s="1092"/>
      <c r="AA129" s="988">
        <v>9832232</v>
      </c>
      <c r="AB129" s="989"/>
      <c r="AC129" s="989"/>
      <c r="AD129" s="989"/>
      <c r="AE129" s="990"/>
      <c r="AF129" s="991">
        <v>9739597</v>
      </c>
      <c r="AG129" s="989"/>
      <c r="AH129" s="989"/>
      <c r="AI129" s="989"/>
      <c r="AJ129" s="990"/>
      <c r="AK129" s="991">
        <v>9762240</v>
      </c>
      <c r="AL129" s="989"/>
      <c r="AM129" s="989"/>
      <c r="AN129" s="989"/>
      <c r="AO129" s="990"/>
      <c r="AP129" s="1093"/>
      <c r="AQ129" s="1094"/>
      <c r="AR129" s="1094"/>
      <c r="AS129" s="1094"/>
      <c r="AT129" s="1095"/>
      <c r="AU129" s="235"/>
      <c r="AV129" s="235"/>
      <c r="AW129" s="235"/>
      <c r="AX129" s="1084" t="s">
        <v>463</v>
      </c>
      <c r="AY129" s="980"/>
      <c r="AZ129" s="980"/>
      <c r="BA129" s="980"/>
      <c r="BB129" s="980"/>
      <c r="BC129" s="980"/>
      <c r="BD129" s="980"/>
      <c r="BE129" s="981"/>
      <c r="BF129" s="1085">
        <v>12.1</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465</v>
      </c>
      <c r="X130" s="1091"/>
      <c r="Y130" s="1091"/>
      <c r="Z130" s="1092"/>
      <c r="AA130" s="988">
        <v>1927336</v>
      </c>
      <c r="AB130" s="989"/>
      <c r="AC130" s="989"/>
      <c r="AD130" s="989"/>
      <c r="AE130" s="990"/>
      <c r="AF130" s="991">
        <v>1938689</v>
      </c>
      <c r="AG130" s="989"/>
      <c r="AH130" s="989"/>
      <c r="AI130" s="989"/>
      <c r="AJ130" s="990"/>
      <c r="AK130" s="991">
        <v>1931153</v>
      </c>
      <c r="AL130" s="989"/>
      <c r="AM130" s="989"/>
      <c r="AN130" s="989"/>
      <c r="AO130" s="990"/>
      <c r="AP130" s="1093"/>
      <c r="AQ130" s="1094"/>
      <c r="AR130" s="1094"/>
      <c r="AS130" s="1094"/>
      <c r="AT130" s="1095"/>
      <c r="AU130" s="235"/>
      <c r="AV130" s="235"/>
      <c r="AW130" s="235"/>
      <c r="AX130" s="1143" t="s">
        <v>466</v>
      </c>
      <c r="AY130" s="1075"/>
      <c r="AZ130" s="1075"/>
      <c r="BA130" s="1075"/>
      <c r="BB130" s="1075"/>
      <c r="BC130" s="1075"/>
      <c r="BD130" s="1075"/>
      <c r="BE130" s="1076"/>
      <c r="BF130" s="1105">
        <v>80.400000000000006</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467</v>
      </c>
      <c r="X131" s="1114"/>
      <c r="Y131" s="1114"/>
      <c r="Z131" s="1115"/>
      <c r="AA131" s="1027">
        <v>7904896</v>
      </c>
      <c r="AB131" s="1028"/>
      <c r="AC131" s="1028"/>
      <c r="AD131" s="1028"/>
      <c r="AE131" s="1029"/>
      <c r="AF131" s="1030">
        <v>7800908</v>
      </c>
      <c r="AG131" s="1028"/>
      <c r="AH131" s="1028"/>
      <c r="AI131" s="1028"/>
      <c r="AJ131" s="1029"/>
      <c r="AK131" s="1030">
        <v>7831087</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469</v>
      </c>
      <c r="W132" s="1131"/>
      <c r="X132" s="1131"/>
      <c r="Y132" s="1131"/>
      <c r="Z132" s="1132"/>
      <c r="AA132" s="1133">
        <v>11.57468738</v>
      </c>
      <c r="AB132" s="1134"/>
      <c r="AC132" s="1134"/>
      <c r="AD132" s="1134"/>
      <c r="AE132" s="1135"/>
      <c r="AF132" s="1136">
        <v>12.28706966</v>
      </c>
      <c r="AG132" s="1134"/>
      <c r="AH132" s="1134"/>
      <c r="AI132" s="1134"/>
      <c r="AJ132" s="1135"/>
      <c r="AK132" s="1136">
        <v>12.53086577</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470</v>
      </c>
      <c r="W133" s="1138"/>
      <c r="X133" s="1138"/>
      <c r="Y133" s="1138"/>
      <c r="Z133" s="1139"/>
      <c r="AA133" s="1140">
        <v>11</v>
      </c>
      <c r="AB133" s="1141"/>
      <c r="AC133" s="1141"/>
      <c r="AD133" s="1141"/>
      <c r="AE133" s="1142"/>
      <c r="AF133" s="1140">
        <v>11.6</v>
      </c>
      <c r="AG133" s="1141"/>
      <c r="AH133" s="1141"/>
      <c r="AI133" s="1141"/>
      <c r="AJ133" s="1142"/>
      <c r="AK133" s="1140">
        <v>12.1</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Q28" zoomScaleNormal="85" zoomScaleSheetLayoutView="55" workbookViewId="0">
      <selection activeCell="O25" sqref="O25"/>
    </sheetView>
  </sheetViews>
  <sheetFormatPr defaultColWidth="0" defaultRowHeight="13.5" customHeight="1" zeroHeight="1"/>
  <cols>
    <col min="1" max="36" width="9" style="242" customWidth="1"/>
    <col min="37" max="16384" width="9" style="241" hidden="1"/>
  </cols>
  <sheetData>
    <row r="1" spans="2:36" ht="13.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ht="13.2"/>
    <row r="3" spans="2:36" ht="13.2"/>
    <row r="4" spans="2:36" ht="13.2"/>
    <row r="5" spans="2:36" ht="13.2"/>
    <row r="6" spans="2:36" ht="13.2"/>
    <row r="7" spans="2:36" ht="13.2"/>
    <row r="8" spans="2:36" ht="13.2"/>
    <row r="9" spans="2:36" ht="13.2"/>
    <row r="10" spans="2:36" ht="13.2"/>
    <row r="11" spans="2:36" ht="13.2"/>
    <row r="12" spans="2:36" ht="13.2"/>
    <row r="13" spans="2:36" ht="13.2"/>
    <row r="14" spans="2:36" ht="13.2"/>
    <row r="15" spans="2:36" ht="13.2"/>
    <row r="16" spans="2:36" ht="13.2">
      <c r="AJ16" s="241"/>
    </row>
    <row r="17" spans="34:36" ht="13.2">
      <c r="AJ17" s="241"/>
    </row>
    <row r="18" spans="34:36" ht="13.2"/>
    <row r="19" spans="34:36" ht="13.2"/>
    <row r="20" spans="34:36" ht="13.2">
      <c r="AI20" s="241"/>
      <c r="AJ20" s="241"/>
    </row>
    <row r="21" spans="34:36" ht="13.2">
      <c r="AJ21" s="241"/>
    </row>
    <row r="22" spans="34:36" ht="13.2"/>
    <row r="23" spans="34:36" ht="13.2">
      <c r="AI23" s="241"/>
      <c r="AJ23" s="241"/>
    </row>
    <row r="24" spans="34:36" ht="13.2">
      <c r="AJ24" s="241"/>
    </row>
    <row r="25" spans="34:36" ht="13.2">
      <c r="AJ25" s="241"/>
    </row>
    <row r="26" spans="34:36" ht="13.2">
      <c r="AI26" s="241"/>
      <c r="AJ26" s="241"/>
    </row>
    <row r="27" spans="34:36" ht="13.2"/>
    <row r="28" spans="34:36" ht="13.2">
      <c r="AI28" s="241"/>
      <c r="AJ28" s="241"/>
    </row>
    <row r="29" spans="34:36" ht="13.2">
      <c r="AJ29" s="241"/>
    </row>
    <row r="30" spans="34:36" ht="13.2"/>
    <row r="31" spans="34:36" ht="13.2">
      <c r="AH31" s="241"/>
      <c r="AI31" s="241"/>
      <c r="AJ31" s="241"/>
    </row>
    <row r="32" spans="34:36" ht="13.2"/>
    <row r="33" spans="28:36" ht="13.2">
      <c r="AI33" s="241"/>
      <c r="AJ33" s="241"/>
    </row>
    <row r="34" spans="28:36" ht="13.2">
      <c r="AF34" s="241"/>
    </row>
    <row r="35" spans="28:36" ht="13.2">
      <c r="AB35" s="241"/>
      <c r="AC35" s="241"/>
      <c r="AD35" s="241"/>
      <c r="AF35" s="241"/>
      <c r="AG35" s="241"/>
      <c r="AH35" s="241"/>
      <c r="AI35" s="241"/>
      <c r="AJ35" s="241"/>
    </row>
    <row r="36" spans="28:36" ht="13.2"/>
    <row r="37" spans="28:36" ht="13.2">
      <c r="AE37" s="241"/>
      <c r="AJ37" s="241"/>
    </row>
    <row r="38" spans="28:36" ht="13.2">
      <c r="AB38" s="241"/>
      <c r="AC38" s="241"/>
      <c r="AD38" s="241"/>
      <c r="AE38" s="241"/>
      <c r="AG38" s="241"/>
      <c r="AH38" s="241"/>
      <c r="AI38" s="241"/>
      <c r="AJ38" s="241"/>
    </row>
    <row r="39" spans="28:36" ht="13.2"/>
    <row r="40" spans="28:36" ht="13.2"/>
    <row r="41" spans="28:36" ht="13.2"/>
    <row r="42" spans="28:36" ht="13.2"/>
    <row r="43" spans="28:36" ht="13.2"/>
    <row r="44" spans="28:36" ht="13.2"/>
    <row r="45" spans="28:36" ht="13.2"/>
    <row r="46" spans="28:36" ht="13.2"/>
    <row r="47" spans="28:36" ht="13.2"/>
    <row r="48" spans="28:36" ht="13.2"/>
    <row r="49" spans="22:36" ht="13.2">
      <c r="AG49" s="241"/>
      <c r="AH49" s="241"/>
      <c r="AI49" s="241"/>
      <c r="AJ49" s="241"/>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41"/>
      <c r="AA63" s="241"/>
    </row>
    <row r="64" spans="22:36" ht="13.2">
      <c r="V64" s="241"/>
    </row>
    <row r="65" spans="15:36" ht="13.2">
      <c r="X65" s="241"/>
      <c r="Z65" s="241"/>
      <c r="AC65" s="241"/>
    </row>
    <row r="66" spans="15:36" ht="13.2">
      <c r="Q66" s="241"/>
      <c r="S66" s="241"/>
      <c r="U66" s="241"/>
      <c r="AF66" s="241"/>
    </row>
    <row r="67" spans="15:36" ht="13.2">
      <c r="O67" s="241"/>
      <c r="P67" s="241"/>
      <c r="R67" s="241"/>
      <c r="T67" s="241"/>
      <c r="Y67" s="241"/>
      <c r="AB67" s="241"/>
      <c r="AD67" s="241"/>
      <c r="AE67" s="241"/>
      <c r="AG67" s="241"/>
      <c r="AH67" s="241"/>
      <c r="AI67" s="241"/>
      <c r="AJ67" s="241"/>
    </row>
    <row r="68" spans="15:36" ht="13.2"/>
    <row r="69" spans="15:36" ht="13.2"/>
    <row r="70" spans="15:36" ht="13.2"/>
    <row r="71" spans="15:36" ht="13.2"/>
    <row r="72" spans="15:36" ht="13.2">
      <c r="AJ72" s="241"/>
    </row>
    <row r="73" spans="15:36" ht="13.2">
      <c r="AJ73" s="241"/>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41"/>
    </row>
    <row r="97" spans="24:36" ht="13.2">
      <c r="AA97" s="241"/>
    </row>
    <row r="98" spans="24:36" ht="13.2" hidden="1">
      <c r="AA98" s="241"/>
    </row>
    <row r="99" spans="24:36" ht="13.2" hidden="1">
      <c r="AA99" s="241"/>
    </row>
    <row r="100" spans="24:36" ht="13.2" hidden="1"/>
    <row r="101" spans="24:36" ht="12" hidden="1" customHeight="1">
      <c r="X101" s="241"/>
      <c r="Y101" s="241"/>
      <c r="Z101" s="241"/>
      <c r="AC101" s="241"/>
    </row>
    <row r="102" spans="24:36" ht="1.5" hidden="1" customHeight="1">
      <c r="AC102" s="241"/>
      <c r="AF102" s="241"/>
    </row>
    <row r="103" spans="24:36" ht="13.2" hidden="1">
      <c r="AB103" s="241"/>
      <c r="AD103" s="241"/>
      <c r="AE103" s="241"/>
      <c r="AF103" s="241"/>
      <c r="AG103" s="241"/>
      <c r="AH103" s="241"/>
      <c r="AI103" s="241"/>
      <c r="AJ103" s="241"/>
    </row>
    <row r="104" spans="24:36" ht="13.2" hidden="1">
      <c r="AD104" s="241"/>
      <c r="AE104" s="241"/>
      <c r="AG104" s="241"/>
      <c r="AH104" s="241"/>
      <c r="AI104" s="241"/>
      <c r="AJ104" s="241"/>
    </row>
    <row r="105" spans="24:36" ht="12.75" hidden="1" customHeight="1"/>
    <row r="106" spans="24:36" ht="13.2" hidden="1"/>
    <row r="107" spans="24:36" ht="13.2" hidden="1"/>
    <row r="108" spans="24:36" ht="13.2" hidden="1"/>
    <row r="109" spans="24:36" ht="13.2" hidden="1"/>
    <row r="110" spans="24:36" ht="13.2"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4" zoomScaleNormal="40" zoomScaleSheetLayoutView="55" workbookViewId="0"/>
  </sheetViews>
  <sheetFormatPr defaultColWidth="0" defaultRowHeight="13.5" customHeight="1" zeroHeight="1"/>
  <cols>
    <col min="1" max="1" width="9.109375" style="242" customWidth="1"/>
    <col min="2" max="15" width="9" style="242" customWidth="1"/>
    <col min="16" max="16" width="9.109375" style="242" bestFit="1" customWidth="1"/>
    <col min="17" max="34" width="9" style="242" customWidth="1"/>
    <col min="35" max="16384" width="9" style="241" hidden="1"/>
  </cols>
  <sheetData>
    <row r="1" spans="1:34" ht="13.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row r="3" spans="1:34" ht="13.2"/>
    <row r="4" spans="1:34" ht="13.2">
      <c r="R4" s="241"/>
      <c r="S4" s="241"/>
      <c r="T4" s="241"/>
      <c r="U4" s="241"/>
      <c r="V4" s="241"/>
      <c r="W4" s="241"/>
      <c r="X4" s="241"/>
      <c r="Y4" s="241"/>
      <c r="Z4" s="241"/>
      <c r="AA4" s="241"/>
      <c r="AB4" s="241"/>
      <c r="AC4" s="241"/>
      <c r="AD4" s="241"/>
      <c r="AE4" s="241"/>
      <c r="AF4" s="241"/>
      <c r="AG4" s="241"/>
      <c r="AH4" s="241"/>
    </row>
    <row r="5" spans="1:34" ht="13.2">
      <c r="R5" s="241"/>
      <c r="S5" s="241"/>
      <c r="T5" s="241"/>
      <c r="U5" s="241"/>
      <c r="V5" s="241"/>
      <c r="W5" s="241"/>
      <c r="X5" s="241"/>
      <c r="Y5" s="241"/>
      <c r="Z5" s="241"/>
      <c r="AA5" s="241"/>
      <c r="AB5" s="241"/>
      <c r="AC5" s="241"/>
      <c r="AD5" s="241"/>
      <c r="AE5" s="241"/>
      <c r="AF5" s="241"/>
      <c r="AG5" s="241"/>
      <c r="AH5" s="241"/>
    </row>
    <row r="6" spans="1:34" ht="13.2"/>
    <row r="7" spans="1:34" ht="13.2"/>
    <row r="8" spans="1:34" ht="13.2"/>
    <row r="9" spans="1:34" ht="13.2"/>
    <row r="10" spans="1:34" ht="13.2"/>
    <row r="11" spans="1:34" ht="13.2"/>
    <row r="12" spans="1:34" ht="13.2"/>
    <row r="13" spans="1:34" ht="13.2"/>
    <row r="14" spans="1:34" ht="13.2"/>
    <row r="15" spans="1:34" ht="13.2"/>
    <row r="16" spans="1:34" ht="13.2"/>
    <row r="17" spans="9:34" ht="13.2"/>
    <row r="18" spans="9:34" ht="13.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ht="13.2"/>
    <row r="20" spans="9:34" ht="13.2"/>
    <row r="21" spans="9:34" ht="13.2">
      <c r="AH21" s="241"/>
    </row>
    <row r="22" spans="9:34" ht="13.2">
      <c r="AE22" s="241"/>
      <c r="AF22" s="241"/>
      <c r="AG22" s="241"/>
      <c r="AH22" s="241"/>
    </row>
    <row r="23" spans="9:34" ht="13.2">
      <c r="U23" s="241"/>
      <c r="V23" s="241"/>
      <c r="W23" s="241"/>
      <c r="X23" s="241"/>
      <c r="Y23" s="241"/>
      <c r="Z23" s="241"/>
      <c r="AA23" s="241"/>
      <c r="AB23" s="241"/>
      <c r="AC23" s="241"/>
      <c r="AD23" s="241"/>
      <c r="AE23" s="241"/>
      <c r="AF23" s="241"/>
      <c r="AG23" s="241"/>
      <c r="AH23" s="241"/>
    </row>
    <row r="24" spans="9:34" ht="13.2"/>
    <row r="25" spans="9:34" ht="13.2"/>
    <row r="26" spans="9:34" ht="13.2"/>
    <row r="27" spans="9:34" ht="13.2"/>
    <row r="28" spans="9:34" ht="13.2"/>
    <row r="29" spans="9:34" ht="13.2"/>
    <row r="30" spans="9:34" ht="13.2"/>
    <row r="31" spans="9:34" ht="13.2"/>
    <row r="32" spans="9:34" ht="13.2"/>
    <row r="33" spans="15:34" ht="13.2"/>
    <row r="34" spans="15:34" ht="13.2"/>
    <row r="35" spans="15:34" ht="13.2">
      <c r="V35" s="241"/>
      <c r="W35" s="241"/>
      <c r="X35" s="241"/>
      <c r="Y35" s="241"/>
      <c r="Z35" s="241"/>
      <c r="AA35" s="241"/>
      <c r="AB35" s="241"/>
      <c r="AC35" s="241"/>
      <c r="AD35" s="241"/>
      <c r="AE35" s="241"/>
      <c r="AF35" s="241"/>
      <c r="AG35" s="241"/>
      <c r="AH35" s="241"/>
    </row>
    <row r="36" spans="15:34" ht="13.2"/>
    <row r="37" spans="15:34" ht="13.2">
      <c r="AH37" s="241"/>
    </row>
    <row r="38" spans="15:34" ht="13.2">
      <c r="AE38" s="241"/>
      <c r="AF38" s="241"/>
      <c r="AG38" s="241"/>
      <c r="AH38" s="241"/>
    </row>
    <row r="39" spans="15:34" ht="13.2"/>
    <row r="40" spans="15:34" ht="13.2"/>
    <row r="41" spans="15:34" ht="13.2"/>
    <row r="42" spans="15:34" ht="13.2"/>
    <row r="43" spans="15:34" ht="13.2">
      <c r="O43" s="241"/>
      <c r="P43" s="241"/>
      <c r="Q43" s="241"/>
      <c r="R43" s="241"/>
      <c r="S43" s="241"/>
      <c r="T43" s="241"/>
      <c r="U43" s="241"/>
      <c r="V43" s="241"/>
      <c r="W43" s="241"/>
      <c r="X43" s="241"/>
      <c r="Y43" s="241"/>
      <c r="Z43" s="241"/>
      <c r="AA43" s="241"/>
      <c r="AB43" s="241"/>
      <c r="AC43" s="241"/>
      <c r="AD43" s="241"/>
      <c r="AE43" s="241"/>
      <c r="AF43" s="241"/>
      <c r="AG43" s="241"/>
      <c r="AH43" s="241"/>
    </row>
    <row r="44" spans="15:34" ht="13.2">
      <c r="AH44" s="241"/>
    </row>
    <row r="45" spans="15:34" ht="13.2"/>
    <row r="46" spans="15:34" ht="13.2">
      <c r="W46" s="241"/>
      <c r="X46" s="241"/>
      <c r="Y46" s="241"/>
      <c r="Z46" s="241"/>
      <c r="AA46" s="241"/>
      <c r="AB46" s="241"/>
      <c r="AC46" s="241"/>
      <c r="AD46" s="241"/>
      <c r="AE46" s="241"/>
      <c r="AF46" s="241"/>
      <c r="AG46" s="241"/>
      <c r="AH46" s="241"/>
    </row>
    <row r="47" spans="15:34" ht="13.2"/>
    <row r="48" spans="15:34" ht="13.2"/>
    <row r="49" spans="22:34" ht="13.2"/>
    <row r="50" spans="22:34" ht="13.2">
      <c r="V50" s="241"/>
      <c r="W50" s="241"/>
      <c r="X50" s="241"/>
      <c r="Y50" s="241"/>
      <c r="Z50" s="241"/>
      <c r="AA50" s="241"/>
      <c r="AB50" s="241"/>
      <c r="AC50" s="241"/>
      <c r="AD50" s="241"/>
      <c r="AE50" s="241"/>
      <c r="AF50" s="241"/>
      <c r="AG50" s="241"/>
      <c r="AH50" s="241"/>
    </row>
    <row r="51" spans="22:34" ht="13.2"/>
    <row r="52" spans="22:34" ht="13.2"/>
    <row r="53" spans="22:34" ht="13.2">
      <c r="AH53" s="241"/>
    </row>
    <row r="54" spans="22:34" ht="13.2"/>
    <row r="55" spans="22:34" ht="13.2"/>
    <row r="56" spans="22:34" ht="13.2"/>
    <row r="57" spans="22:34" ht="13.2"/>
    <row r="58" spans="22:34" ht="13.2"/>
    <row r="59" spans="22:34" ht="13.2"/>
    <row r="60" spans="22:34" ht="13.2"/>
    <row r="61" spans="22:34" ht="13.2"/>
    <row r="62" spans="22:34" ht="13.2"/>
    <row r="63" spans="22:34" ht="13.2"/>
    <row r="64" spans="22:34" ht="13.2"/>
    <row r="65" spans="25:34" ht="13.2"/>
    <row r="66" spans="25:34" ht="13.2"/>
    <row r="67" spans="25:34" ht="13.2">
      <c r="Y67" s="241"/>
      <c r="Z67" s="241"/>
      <c r="AA67" s="241"/>
      <c r="AB67" s="241"/>
      <c r="AC67" s="241"/>
      <c r="AD67" s="241"/>
      <c r="AE67" s="241"/>
      <c r="AF67" s="241"/>
      <c r="AG67" s="241"/>
      <c r="AH67" s="241"/>
    </row>
    <row r="68" spans="25:34" ht="13.2"/>
    <row r="69" spans="25:34" ht="13.2"/>
    <row r="70" spans="25:34" ht="13.2"/>
    <row r="71" spans="25:34" ht="13.2"/>
    <row r="72" spans="25:34" ht="13.2"/>
    <row r="73" spans="25:34" ht="13.2"/>
    <row r="74" spans="25:34" ht="13.2"/>
    <row r="75" spans="25:34" ht="13.2"/>
    <row r="76" spans="25:34" ht="13.2"/>
    <row r="77" spans="25:34" ht="13.2"/>
    <row r="78" spans="25:34" ht="13.2"/>
    <row r="79" spans="25:34" ht="13.2"/>
    <row r="80" spans="25: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25" workbookViewId="0"/>
  </sheetViews>
  <sheetFormatPr defaultColWidth="0" defaultRowHeight="13.5" customHeight="1" zeroHeight="1"/>
  <cols>
    <col min="1" max="6" width="14.88671875" style="243" customWidth="1"/>
    <col min="7" max="8" width="15.88671875" style="243" customWidth="1"/>
    <col min="9" max="14" width="16.109375" style="243" customWidth="1"/>
    <col min="15" max="15" width="6.109375" style="250" customWidth="1"/>
    <col min="16" max="16" width="3" style="248" customWidth="1"/>
    <col min="17" max="17" width="19.109375" style="243" hidden="1" customWidth="1"/>
    <col min="18" max="22" width="12.6640625" style="243" hidden="1" customWidth="1"/>
    <col min="23" max="16384" width="8.6640625" style="243" hidden="1"/>
  </cols>
  <sheetData>
    <row r="1" spans="1:16" ht="13.2">
      <c r="O1" s="244"/>
      <c r="P1" s="244"/>
    </row>
    <row r="2" spans="1:16" ht="13.2">
      <c r="O2" s="244"/>
      <c r="P2" s="244"/>
    </row>
    <row r="3" spans="1:16" ht="13.2">
      <c r="O3" s="244"/>
      <c r="P3" s="244"/>
    </row>
    <row r="4" spans="1:16" ht="13.2">
      <c r="O4" s="244"/>
      <c r="P4" s="244"/>
    </row>
    <row r="5" spans="1:16" ht="16.2">
      <c r="A5" s="245" t="s">
        <v>471</v>
      </c>
      <c r="B5" s="246"/>
      <c r="C5" s="246"/>
      <c r="D5" s="246"/>
      <c r="E5" s="246"/>
      <c r="F5" s="246"/>
      <c r="G5" s="246"/>
      <c r="H5" s="246"/>
      <c r="I5" s="246"/>
      <c r="J5" s="246"/>
      <c r="K5" s="246"/>
      <c r="L5" s="246"/>
      <c r="M5" s="246"/>
      <c r="N5" s="246"/>
      <c r="O5" s="247"/>
    </row>
    <row r="6" spans="1:16" ht="13.2">
      <c r="A6" s="248"/>
      <c r="B6" s="244"/>
      <c r="C6" s="244"/>
      <c r="D6" s="244"/>
      <c r="E6" s="244"/>
      <c r="F6" s="244"/>
      <c r="G6" s="249" t="s">
        <v>472</v>
      </c>
      <c r="H6" s="249"/>
      <c r="I6" s="249"/>
      <c r="J6" s="249"/>
      <c r="K6" s="244"/>
      <c r="L6" s="244"/>
      <c r="M6" s="244"/>
      <c r="N6" s="244"/>
    </row>
    <row r="7" spans="1:16" ht="13.2">
      <c r="A7" s="248"/>
      <c r="B7" s="244"/>
      <c r="C7" s="244"/>
      <c r="D7" s="244"/>
      <c r="E7" s="244"/>
      <c r="F7" s="244"/>
      <c r="G7" s="251"/>
      <c r="H7" s="252"/>
      <c r="I7" s="252"/>
      <c r="J7" s="253"/>
      <c r="K7" s="1147" t="s">
        <v>473</v>
      </c>
      <c r="L7" s="254"/>
      <c r="M7" s="255" t="s">
        <v>474</v>
      </c>
      <c r="N7" s="256"/>
    </row>
    <row r="8" spans="1:16" ht="13.2">
      <c r="A8" s="248"/>
      <c r="B8" s="244"/>
      <c r="C8" s="244"/>
      <c r="D8" s="244"/>
      <c r="E8" s="244"/>
      <c r="F8" s="244"/>
      <c r="G8" s="257"/>
      <c r="H8" s="258"/>
      <c r="I8" s="258"/>
      <c r="J8" s="259"/>
      <c r="K8" s="1148"/>
      <c r="L8" s="260" t="s">
        <v>475</v>
      </c>
      <c r="M8" s="261" t="s">
        <v>476</v>
      </c>
      <c r="N8" s="262" t="s">
        <v>477</v>
      </c>
    </row>
    <row r="9" spans="1:16" ht="13.2">
      <c r="A9" s="248"/>
      <c r="B9" s="244"/>
      <c r="C9" s="244"/>
      <c r="D9" s="244"/>
      <c r="E9" s="244"/>
      <c r="F9" s="244"/>
      <c r="G9" s="1149" t="s">
        <v>478</v>
      </c>
      <c r="H9" s="1150"/>
      <c r="I9" s="1150"/>
      <c r="J9" s="1151"/>
      <c r="K9" s="263">
        <v>2863852</v>
      </c>
      <c r="L9" s="264">
        <v>119089</v>
      </c>
      <c r="M9" s="265">
        <v>88578</v>
      </c>
      <c r="N9" s="266">
        <v>34.4</v>
      </c>
    </row>
    <row r="10" spans="1:16" ht="13.2">
      <c r="A10" s="248"/>
      <c r="B10" s="244"/>
      <c r="C10" s="244"/>
      <c r="D10" s="244"/>
      <c r="E10" s="244"/>
      <c r="F10" s="244"/>
      <c r="G10" s="1149" t="s">
        <v>479</v>
      </c>
      <c r="H10" s="1150"/>
      <c r="I10" s="1150"/>
      <c r="J10" s="1151"/>
      <c r="K10" s="267">
        <v>262082</v>
      </c>
      <c r="L10" s="268">
        <v>10898</v>
      </c>
      <c r="M10" s="269">
        <v>7040</v>
      </c>
      <c r="N10" s="270">
        <v>54.8</v>
      </c>
    </row>
    <row r="11" spans="1:16" ht="13.5" customHeight="1">
      <c r="A11" s="248"/>
      <c r="B11" s="244"/>
      <c r="C11" s="244"/>
      <c r="D11" s="244"/>
      <c r="E11" s="244"/>
      <c r="F11" s="244"/>
      <c r="G11" s="1149" t="s">
        <v>480</v>
      </c>
      <c r="H11" s="1150"/>
      <c r="I11" s="1150"/>
      <c r="J11" s="1151"/>
      <c r="K11" s="267">
        <v>49993</v>
      </c>
      <c r="L11" s="268">
        <v>2079</v>
      </c>
      <c r="M11" s="269">
        <v>8852</v>
      </c>
      <c r="N11" s="270">
        <v>-76.5</v>
      </c>
    </row>
    <row r="12" spans="1:16" ht="13.5" customHeight="1">
      <c r="A12" s="248"/>
      <c r="B12" s="244"/>
      <c r="C12" s="244"/>
      <c r="D12" s="244"/>
      <c r="E12" s="244"/>
      <c r="F12" s="244"/>
      <c r="G12" s="1149" t="s">
        <v>481</v>
      </c>
      <c r="H12" s="1150"/>
      <c r="I12" s="1150"/>
      <c r="J12" s="1151"/>
      <c r="K12" s="267" t="s">
        <v>482</v>
      </c>
      <c r="L12" s="268" t="s">
        <v>482</v>
      </c>
      <c r="M12" s="269">
        <v>853</v>
      </c>
      <c r="N12" s="270" t="s">
        <v>482</v>
      </c>
    </row>
    <row r="13" spans="1:16" ht="13.5" customHeight="1">
      <c r="A13" s="248"/>
      <c r="B13" s="244"/>
      <c r="C13" s="244"/>
      <c r="D13" s="244"/>
      <c r="E13" s="244"/>
      <c r="F13" s="244"/>
      <c r="G13" s="1149" t="s">
        <v>483</v>
      </c>
      <c r="H13" s="1150"/>
      <c r="I13" s="1150"/>
      <c r="J13" s="1151"/>
      <c r="K13" s="267" t="s">
        <v>482</v>
      </c>
      <c r="L13" s="268" t="s">
        <v>482</v>
      </c>
      <c r="M13" s="269">
        <v>12</v>
      </c>
      <c r="N13" s="270" t="s">
        <v>482</v>
      </c>
    </row>
    <row r="14" spans="1:16" ht="13.5" customHeight="1">
      <c r="A14" s="248"/>
      <c r="B14" s="244"/>
      <c r="C14" s="244"/>
      <c r="D14" s="244"/>
      <c r="E14" s="244"/>
      <c r="F14" s="244"/>
      <c r="G14" s="1149" t="s">
        <v>484</v>
      </c>
      <c r="H14" s="1150"/>
      <c r="I14" s="1150"/>
      <c r="J14" s="1151"/>
      <c r="K14" s="267">
        <v>139419</v>
      </c>
      <c r="L14" s="268">
        <v>5798</v>
      </c>
      <c r="M14" s="269">
        <v>4061</v>
      </c>
      <c r="N14" s="270">
        <v>42.8</v>
      </c>
    </row>
    <row r="15" spans="1:16" ht="13.5" customHeight="1">
      <c r="A15" s="248"/>
      <c r="B15" s="244"/>
      <c r="C15" s="244"/>
      <c r="D15" s="244"/>
      <c r="E15" s="244"/>
      <c r="F15" s="244"/>
      <c r="G15" s="1149" t="s">
        <v>485</v>
      </c>
      <c r="H15" s="1150"/>
      <c r="I15" s="1150"/>
      <c r="J15" s="1151"/>
      <c r="K15" s="267">
        <v>158228</v>
      </c>
      <c r="L15" s="268">
        <v>6580</v>
      </c>
      <c r="M15" s="269">
        <v>2096</v>
      </c>
      <c r="N15" s="270">
        <v>213.9</v>
      </c>
    </row>
    <row r="16" spans="1:16" ht="13.2">
      <c r="A16" s="248"/>
      <c r="B16" s="244"/>
      <c r="C16" s="244"/>
      <c r="D16" s="244"/>
      <c r="E16" s="244"/>
      <c r="F16" s="244"/>
      <c r="G16" s="1152" t="s">
        <v>486</v>
      </c>
      <c r="H16" s="1153"/>
      <c r="I16" s="1153"/>
      <c r="J16" s="1154"/>
      <c r="K16" s="268">
        <v>-289074</v>
      </c>
      <c r="L16" s="268">
        <v>-12021</v>
      </c>
      <c r="M16" s="269">
        <v>-9609</v>
      </c>
      <c r="N16" s="270">
        <v>25.1</v>
      </c>
    </row>
    <row r="17" spans="1:16" ht="13.2">
      <c r="A17" s="248"/>
      <c r="B17" s="244"/>
      <c r="C17" s="244"/>
      <c r="D17" s="244"/>
      <c r="E17" s="244"/>
      <c r="F17" s="244"/>
      <c r="G17" s="1152" t="s">
        <v>164</v>
      </c>
      <c r="H17" s="1153"/>
      <c r="I17" s="1153"/>
      <c r="J17" s="1154"/>
      <c r="K17" s="268">
        <v>3184500</v>
      </c>
      <c r="L17" s="268">
        <v>132423</v>
      </c>
      <c r="M17" s="269">
        <v>101883</v>
      </c>
      <c r="N17" s="270">
        <v>30</v>
      </c>
    </row>
    <row r="18" spans="1:16" ht="13.2">
      <c r="A18" s="248"/>
      <c r="B18" s="244"/>
      <c r="C18" s="244"/>
      <c r="D18" s="244"/>
      <c r="E18" s="244"/>
      <c r="F18" s="244"/>
      <c r="G18" s="244"/>
      <c r="H18" s="244"/>
      <c r="I18" s="244"/>
      <c r="J18" s="244"/>
      <c r="K18" s="244"/>
      <c r="L18" s="244"/>
      <c r="M18" s="271"/>
      <c r="N18" s="271"/>
    </row>
    <row r="19" spans="1:16" ht="13.2">
      <c r="A19" s="248"/>
      <c r="B19" s="244"/>
      <c r="C19" s="244"/>
      <c r="D19" s="244"/>
      <c r="E19" s="244"/>
      <c r="F19" s="244"/>
      <c r="G19" s="244" t="s">
        <v>487</v>
      </c>
      <c r="H19" s="244"/>
      <c r="I19" s="244"/>
      <c r="J19" s="244"/>
      <c r="K19" s="244"/>
      <c r="L19" s="244"/>
      <c r="M19" s="244"/>
      <c r="N19" s="244"/>
    </row>
    <row r="20" spans="1:16" ht="13.2">
      <c r="A20" s="248"/>
      <c r="B20" s="244"/>
      <c r="C20" s="244"/>
      <c r="D20" s="244"/>
      <c r="E20" s="244"/>
      <c r="F20" s="244"/>
      <c r="G20" s="272"/>
      <c r="H20" s="273"/>
      <c r="I20" s="273"/>
      <c r="J20" s="274"/>
      <c r="K20" s="275" t="s">
        <v>488</v>
      </c>
      <c r="L20" s="276" t="s">
        <v>489</v>
      </c>
      <c r="M20" s="277" t="s">
        <v>490</v>
      </c>
      <c r="N20" s="278"/>
    </row>
    <row r="21" spans="1:16" s="284" customFormat="1" ht="13.2">
      <c r="A21" s="279"/>
      <c r="B21" s="249"/>
      <c r="C21" s="249"/>
      <c r="D21" s="249"/>
      <c r="E21" s="249"/>
      <c r="F21" s="249"/>
      <c r="G21" s="1144" t="s">
        <v>491</v>
      </c>
      <c r="H21" s="1145"/>
      <c r="I21" s="1145"/>
      <c r="J21" s="1146"/>
      <c r="K21" s="280">
        <v>13.85</v>
      </c>
      <c r="L21" s="281">
        <v>9.81</v>
      </c>
      <c r="M21" s="282">
        <v>4.04</v>
      </c>
      <c r="N21" s="249"/>
      <c r="O21" s="283"/>
      <c r="P21" s="279"/>
    </row>
    <row r="22" spans="1:16" s="284" customFormat="1" ht="13.2">
      <c r="A22" s="279"/>
      <c r="B22" s="249"/>
      <c r="C22" s="249"/>
      <c r="D22" s="249"/>
      <c r="E22" s="249"/>
      <c r="F22" s="249"/>
      <c r="G22" s="1144" t="s">
        <v>492</v>
      </c>
      <c r="H22" s="1145"/>
      <c r="I22" s="1145"/>
      <c r="J22" s="1146"/>
      <c r="K22" s="285">
        <v>99.9</v>
      </c>
      <c r="L22" s="286">
        <v>97.8</v>
      </c>
      <c r="M22" s="287">
        <v>2.1</v>
      </c>
      <c r="N22" s="271"/>
      <c r="O22" s="283"/>
      <c r="P22" s="279"/>
    </row>
    <row r="23" spans="1:16" s="284" customFormat="1" ht="13.2">
      <c r="A23" s="279"/>
      <c r="B23" s="249"/>
      <c r="C23" s="249"/>
      <c r="D23" s="249"/>
      <c r="E23" s="249"/>
      <c r="F23" s="249"/>
      <c r="G23" s="249"/>
      <c r="H23" s="249"/>
      <c r="I23" s="249"/>
      <c r="J23" s="249"/>
      <c r="K23" s="249"/>
      <c r="L23" s="271"/>
      <c r="M23" s="271"/>
      <c r="N23" s="271"/>
      <c r="O23" s="283"/>
      <c r="P23" s="279"/>
    </row>
    <row r="24" spans="1:16" s="284" customFormat="1" ht="13.2">
      <c r="A24" s="279"/>
      <c r="B24" s="249"/>
      <c r="C24" s="249"/>
      <c r="D24" s="249"/>
      <c r="E24" s="249"/>
      <c r="F24" s="249"/>
      <c r="G24" s="249"/>
      <c r="H24" s="249"/>
      <c r="I24" s="249"/>
      <c r="J24" s="249"/>
      <c r="K24" s="249"/>
      <c r="L24" s="271"/>
      <c r="M24" s="271"/>
      <c r="N24" s="271"/>
      <c r="O24" s="283"/>
      <c r="P24" s="279"/>
    </row>
    <row r="25" spans="1:16" s="284" customFormat="1" ht="13.2">
      <c r="A25" s="288"/>
      <c r="B25" s="289"/>
      <c r="C25" s="289"/>
      <c r="D25" s="289"/>
      <c r="E25" s="289"/>
      <c r="F25" s="289"/>
      <c r="G25" s="289"/>
      <c r="H25" s="289"/>
      <c r="I25" s="289"/>
      <c r="J25" s="289"/>
      <c r="K25" s="289"/>
      <c r="L25" s="290"/>
      <c r="M25" s="290"/>
      <c r="N25" s="290"/>
      <c r="O25" s="291"/>
      <c r="P25" s="279"/>
    </row>
    <row r="26" spans="1:16" s="284" customFormat="1" ht="13.2">
      <c r="A26" s="249" t="s">
        <v>493</v>
      </c>
      <c r="B26" s="249"/>
      <c r="C26" s="249"/>
      <c r="D26" s="249"/>
      <c r="E26" s="249"/>
      <c r="F26" s="249"/>
      <c r="G26" s="249"/>
      <c r="H26" s="249"/>
      <c r="I26" s="249"/>
      <c r="J26" s="249"/>
      <c r="K26" s="249"/>
      <c r="L26" s="271"/>
      <c r="M26" s="271"/>
      <c r="N26" s="271"/>
      <c r="O26" s="249"/>
      <c r="P26" s="249"/>
    </row>
    <row r="27" spans="1:16" ht="13.2">
      <c r="K27" s="244"/>
      <c r="L27" s="244"/>
      <c r="M27" s="244"/>
      <c r="N27" s="244"/>
      <c r="O27" s="244"/>
      <c r="P27" s="244"/>
    </row>
    <row r="28" spans="1:16" ht="16.2">
      <c r="A28" s="245" t="s">
        <v>494</v>
      </c>
      <c r="B28" s="246"/>
      <c r="C28" s="246"/>
      <c r="D28" s="246"/>
      <c r="E28" s="246"/>
      <c r="F28" s="246"/>
      <c r="G28" s="246"/>
      <c r="H28" s="246"/>
      <c r="I28" s="246"/>
      <c r="J28" s="246"/>
      <c r="K28" s="246"/>
      <c r="L28" s="246"/>
      <c r="M28" s="246"/>
      <c r="N28" s="246"/>
      <c r="O28" s="292"/>
    </row>
    <row r="29" spans="1:16" ht="13.2">
      <c r="A29" s="248"/>
      <c r="B29" s="244"/>
      <c r="C29" s="244"/>
      <c r="D29" s="244"/>
      <c r="E29" s="244"/>
      <c r="F29" s="244"/>
      <c r="G29" s="249" t="s">
        <v>495</v>
      </c>
      <c r="H29" s="249"/>
      <c r="I29" s="249"/>
      <c r="J29" s="249"/>
      <c r="K29" s="244"/>
      <c r="L29" s="244"/>
      <c r="M29" s="244"/>
      <c r="N29" s="244"/>
      <c r="O29" s="293"/>
    </row>
    <row r="30" spans="1:16" ht="13.2">
      <c r="A30" s="248"/>
      <c r="B30" s="244"/>
      <c r="C30" s="244"/>
      <c r="D30" s="244"/>
      <c r="E30" s="244"/>
      <c r="F30" s="244"/>
      <c r="G30" s="251"/>
      <c r="H30" s="252"/>
      <c r="I30" s="252"/>
      <c r="J30" s="253"/>
      <c r="K30" s="1147" t="s">
        <v>473</v>
      </c>
      <c r="L30" s="254"/>
      <c r="M30" s="255" t="s">
        <v>474</v>
      </c>
      <c r="N30" s="256"/>
    </row>
    <row r="31" spans="1:16" ht="13.2">
      <c r="A31" s="248"/>
      <c r="B31" s="244"/>
      <c r="C31" s="244"/>
      <c r="D31" s="244"/>
      <c r="E31" s="244"/>
      <c r="F31" s="244"/>
      <c r="G31" s="257"/>
      <c r="H31" s="258"/>
      <c r="I31" s="258"/>
      <c r="J31" s="259"/>
      <c r="K31" s="1148"/>
      <c r="L31" s="260" t="s">
        <v>475</v>
      </c>
      <c r="M31" s="261" t="s">
        <v>476</v>
      </c>
      <c r="N31" s="262" t="s">
        <v>477</v>
      </c>
    </row>
    <row r="32" spans="1:16" ht="27" customHeight="1">
      <c r="A32" s="248"/>
      <c r="B32" s="244"/>
      <c r="C32" s="244"/>
      <c r="D32" s="244"/>
      <c r="E32" s="244"/>
      <c r="F32" s="244"/>
      <c r="G32" s="1160" t="s">
        <v>496</v>
      </c>
      <c r="H32" s="1161"/>
      <c r="I32" s="1161"/>
      <c r="J32" s="1162"/>
      <c r="K32" s="294">
        <v>2169209</v>
      </c>
      <c r="L32" s="294">
        <v>90203</v>
      </c>
      <c r="M32" s="295">
        <v>68295</v>
      </c>
      <c r="N32" s="296">
        <v>32.1</v>
      </c>
    </row>
    <row r="33" spans="1:16" ht="13.5" customHeight="1">
      <c r="A33" s="248"/>
      <c r="B33" s="244"/>
      <c r="C33" s="244"/>
      <c r="D33" s="244"/>
      <c r="E33" s="244"/>
      <c r="F33" s="244"/>
      <c r="G33" s="1160" t="s">
        <v>497</v>
      </c>
      <c r="H33" s="1161"/>
      <c r="I33" s="1161"/>
      <c r="J33" s="1162"/>
      <c r="K33" s="294" t="s">
        <v>482</v>
      </c>
      <c r="L33" s="294" t="s">
        <v>482</v>
      </c>
      <c r="M33" s="295" t="s">
        <v>482</v>
      </c>
      <c r="N33" s="296" t="s">
        <v>482</v>
      </c>
    </row>
    <row r="34" spans="1:16" ht="27" customHeight="1">
      <c r="A34" s="248"/>
      <c r="B34" s="244"/>
      <c r="C34" s="244"/>
      <c r="D34" s="244"/>
      <c r="E34" s="244"/>
      <c r="F34" s="244"/>
      <c r="G34" s="1160" t="s">
        <v>498</v>
      </c>
      <c r="H34" s="1161"/>
      <c r="I34" s="1161"/>
      <c r="J34" s="1162"/>
      <c r="K34" s="294" t="s">
        <v>482</v>
      </c>
      <c r="L34" s="294" t="s">
        <v>482</v>
      </c>
      <c r="M34" s="295">
        <v>20</v>
      </c>
      <c r="N34" s="296" t="s">
        <v>482</v>
      </c>
    </row>
    <row r="35" spans="1:16" ht="27" customHeight="1">
      <c r="A35" s="248"/>
      <c r="B35" s="244"/>
      <c r="C35" s="244"/>
      <c r="D35" s="244"/>
      <c r="E35" s="244"/>
      <c r="F35" s="244"/>
      <c r="G35" s="1160" t="s">
        <v>499</v>
      </c>
      <c r="H35" s="1161"/>
      <c r="I35" s="1161"/>
      <c r="J35" s="1162"/>
      <c r="K35" s="294">
        <v>495055</v>
      </c>
      <c r="L35" s="294">
        <v>20586</v>
      </c>
      <c r="M35" s="295">
        <v>17270</v>
      </c>
      <c r="N35" s="296">
        <v>19.2</v>
      </c>
    </row>
    <row r="36" spans="1:16" ht="27" customHeight="1">
      <c r="A36" s="248"/>
      <c r="B36" s="244"/>
      <c r="C36" s="244"/>
      <c r="D36" s="244"/>
      <c r="E36" s="244"/>
      <c r="F36" s="244"/>
      <c r="G36" s="1160" t="s">
        <v>500</v>
      </c>
      <c r="H36" s="1161"/>
      <c r="I36" s="1161"/>
      <c r="J36" s="1162"/>
      <c r="K36" s="294">
        <v>265491</v>
      </c>
      <c r="L36" s="294">
        <v>11040</v>
      </c>
      <c r="M36" s="295">
        <v>2908</v>
      </c>
      <c r="N36" s="296">
        <v>279.60000000000002</v>
      </c>
    </row>
    <row r="37" spans="1:16" ht="13.5" customHeight="1">
      <c r="A37" s="248"/>
      <c r="B37" s="244"/>
      <c r="C37" s="244"/>
      <c r="D37" s="244"/>
      <c r="E37" s="244"/>
      <c r="F37" s="244"/>
      <c r="G37" s="1160" t="s">
        <v>501</v>
      </c>
      <c r="H37" s="1161"/>
      <c r="I37" s="1161"/>
      <c r="J37" s="1162"/>
      <c r="K37" s="294">
        <v>102693</v>
      </c>
      <c r="L37" s="294">
        <v>4270</v>
      </c>
      <c r="M37" s="295">
        <v>1444</v>
      </c>
      <c r="N37" s="296">
        <v>195.7</v>
      </c>
    </row>
    <row r="38" spans="1:16" ht="27" customHeight="1">
      <c r="A38" s="248"/>
      <c r="B38" s="244"/>
      <c r="C38" s="244"/>
      <c r="D38" s="244"/>
      <c r="E38" s="244"/>
      <c r="F38" s="244"/>
      <c r="G38" s="1163" t="s">
        <v>502</v>
      </c>
      <c r="H38" s="1164"/>
      <c r="I38" s="1164"/>
      <c r="J38" s="1165"/>
      <c r="K38" s="297">
        <v>43</v>
      </c>
      <c r="L38" s="297">
        <v>2</v>
      </c>
      <c r="M38" s="298">
        <v>7</v>
      </c>
      <c r="N38" s="299">
        <v>-71.400000000000006</v>
      </c>
      <c r="O38" s="293"/>
    </row>
    <row r="39" spans="1:16" ht="13.2">
      <c r="A39" s="248"/>
      <c r="B39" s="244"/>
      <c r="C39" s="244"/>
      <c r="D39" s="244"/>
      <c r="E39" s="244"/>
      <c r="F39" s="244"/>
      <c r="G39" s="1163" t="s">
        <v>503</v>
      </c>
      <c r="H39" s="1164"/>
      <c r="I39" s="1164"/>
      <c r="J39" s="1165"/>
      <c r="K39" s="300">
        <v>-120035</v>
      </c>
      <c r="L39" s="300">
        <v>-4991</v>
      </c>
      <c r="M39" s="301">
        <v>-4412</v>
      </c>
      <c r="N39" s="302">
        <v>13.1</v>
      </c>
      <c r="O39" s="293"/>
    </row>
    <row r="40" spans="1:16" ht="27" customHeight="1">
      <c r="A40" s="248"/>
      <c r="B40" s="244"/>
      <c r="C40" s="244"/>
      <c r="D40" s="244"/>
      <c r="E40" s="244"/>
      <c r="F40" s="244"/>
      <c r="G40" s="1160" t="s">
        <v>504</v>
      </c>
      <c r="H40" s="1161"/>
      <c r="I40" s="1161"/>
      <c r="J40" s="1162"/>
      <c r="K40" s="300">
        <v>-1931153</v>
      </c>
      <c r="L40" s="300">
        <v>-80304</v>
      </c>
      <c r="M40" s="301">
        <v>-58381</v>
      </c>
      <c r="N40" s="302">
        <v>37.6</v>
      </c>
      <c r="O40" s="293"/>
    </row>
    <row r="41" spans="1:16" ht="13.2">
      <c r="A41" s="248"/>
      <c r="B41" s="244"/>
      <c r="C41" s="244"/>
      <c r="D41" s="244"/>
      <c r="E41" s="244"/>
      <c r="F41" s="244"/>
      <c r="G41" s="1166" t="s">
        <v>275</v>
      </c>
      <c r="H41" s="1167"/>
      <c r="I41" s="1167"/>
      <c r="J41" s="1168"/>
      <c r="K41" s="294">
        <v>981303</v>
      </c>
      <c r="L41" s="300">
        <v>40806</v>
      </c>
      <c r="M41" s="301">
        <v>27153</v>
      </c>
      <c r="N41" s="302">
        <v>50.3</v>
      </c>
      <c r="O41" s="293"/>
    </row>
    <row r="42" spans="1:16" ht="13.2">
      <c r="A42" s="248"/>
      <c r="B42" s="244"/>
      <c r="C42" s="244"/>
      <c r="D42" s="244"/>
      <c r="E42" s="244"/>
      <c r="F42" s="244"/>
      <c r="G42" s="303" t="s">
        <v>505</v>
      </c>
      <c r="H42" s="244"/>
      <c r="I42" s="244"/>
      <c r="J42" s="244"/>
      <c r="K42" s="244"/>
      <c r="L42" s="244"/>
      <c r="M42" s="271"/>
      <c r="N42" s="271"/>
      <c r="O42" s="293"/>
    </row>
    <row r="43" spans="1:16" ht="13.2">
      <c r="A43" s="248"/>
      <c r="B43" s="244"/>
      <c r="C43" s="244"/>
      <c r="D43" s="244"/>
      <c r="E43" s="244"/>
      <c r="F43" s="244"/>
      <c r="G43" s="244"/>
      <c r="H43" s="244"/>
      <c r="I43" s="244"/>
      <c r="J43" s="244"/>
      <c r="K43" s="244"/>
      <c r="L43" s="304"/>
      <c r="M43" s="271"/>
      <c r="N43" s="244"/>
      <c r="O43" s="293"/>
    </row>
    <row r="44" spans="1:16" ht="13.2">
      <c r="A44" s="248"/>
      <c r="B44" s="244"/>
      <c r="C44" s="244"/>
      <c r="D44" s="244"/>
      <c r="E44" s="244"/>
      <c r="F44" s="244"/>
      <c r="G44" s="244"/>
      <c r="H44" s="244"/>
      <c r="I44" s="244"/>
      <c r="J44" s="244"/>
      <c r="K44" s="244"/>
      <c r="L44" s="244"/>
      <c r="M44" s="271"/>
      <c r="N44" s="244"/>
    </row>
    <row r="45" spans="1:16" ht="13.2">
      <c r="A45" s="246"/>
      <c r="B45" s="246"/>
      <c r="C45" s="246"/>
      <c r="D45" s="246"/>
      <c r="E45" s="246"/>
      <c r="F45" s="246"/>
      <c r="G45" s="246"/>
      <c r="H45" s="246"/>
      <c r="I45" s="246"/>
      <c r="J45" s="246"/>
      <c r="K45" s="246"/>
      <c r="L45" s="246"/>
      <c r="M45" s="305"/>
      <c r="N45" s="246"/>
      <c r="O45" s="246"/>
      <c r="P45" s="244"/>
    </row>
    <row r="46" spans="1:16" ht="13.2">
      <c r="A46" s="306"/>
      <c r="B46" s="306"/>
      <c r="C46" s="306"/>
      <c r="D46" s="306"/>
      <c r="E46" s="306"/>
      <c r="F46" s="306"/>
      <c r="G46" s="306"/>
      <c r="H46" s="306"/>
      <c r="I46" s="306"/>
      <c r="J46" s="306"/>
      <c r="K46" s="306"/>
      <c r="L46" s="306"/>
      <c r="M46" s="306"/>
      <c r="N46" s="306"/>
      <c r="O46" s="306"/>
      <c r="P46" s="244"/>
    </row>
    <row r="47" spans="1:16" ht="17.25" customHeight="1">
      <c r="A47" s="307" t="s">
        <v>506</v>
      </c>
      <c r="B47" s="244"/>
      <c r="C47" s="244"/>
      <c r="D47" s="244"/>
      <c r="E47" s="244"/>
      <c r="F47" s="244"/>
      <c r="G47" s="244"/>
      <c r="H47" s="244"/>
      <c r="I47" s="244"/>
      <c r="J47" s="244"/>
      <c r="K47" s="244"/>
      <c r="L47" s="244"/>
      <c r="M47" s="244"/>
      <c r="N47" s="244"/>
    </row>
    <row r="48" spans="1:16" ht="13.2">
      <c r="A48" s="248"/>
      <c r="B48" s="244"/>
      <c r="C48" s="244"/>
      <c r="D48" s="244"/>
      <c r="E48" s="244"/>
      <c r="F48" s="244"/>
      <c r="G48" s="308" t="s">
        <v>507</v>
      </c>
      <c r="H48" s="308"/>
      <c r="I48" s="308"/>
      <c r="J48" s="308"/>
      <c r="K48" s="308"/>
      <c r="L48" s="308"/>
      <c r="M48" s="309"/>
      <c r="N48" s="308"/>
    </row>
    <row r="49" spans="1:14" ht="13.5" customHeight="1">
      <c r="A49" s="248"/>
      <c r="B49" s="244"/>
      <c r="C49" s="244"/>
      <c r="D49" s="244"/>
      <c r="E49" s="244"/>
      <c r="F49" s="244"/>
      <c r="G49" s="310"/>
      <c r="H49" s="311"/>
      <c r="I49" s="1155" t="s">
        <v>473</v>
      </c>
      <c r="J49" s="1157" t="s">
        <v>508</v>
      </c>
      <c r="K49" s="1158"/>
      <c r="L49" s="1158"/>
      <c r="M49" s="1158"/>
      <c r="N49" s="1159"/>
    </row>
    <row r="50" spans="1:14" ht="13.2">
      <c r="A50" s="248"/>
      <c r="B50" s="244"/>
      <c r="C50" s="244"/>
      <c r="D50" s="244"/>
      <c r="E50" s="244"/>
      <c r="F50" s="244"/>
      <c r="G50" s="312"/>
      <c r="H50" s="313"/>
      <c r="I50" s="1156"/>
      <c r="J50" s="314" t="s">
        <v>509</v>
      </c>
      <c r="K50" s="315" t="s">
        <v>510</v>
      </c>
      <c r="L50" s="316" t="s">
        <v>511</v>
      </c>
      <c r="M50" s="317" t="s">
        <v>512</v>
      </c>
      <c r="N50" s="318" t="s">
        <v>513</v>
      </c>
    </row>
    <row r="51" spans="1:14" ht="13.2">
      <c r="A51" s="248"/>
      <c r="B51" s="244"/>
      <c r="C51" s="244"/>
      <c r="D51" s="244"/>
      <c r="E51" s="244"/>
      <c r="F51" s="244"/>
      <c r="G51" s="310" t="s">
        <v>514</v>
      </c>
      <c r="H51" s="311"/>
      <c r="I51" s="319">
        <v>2093872</v>
      </c>
      <c r="J51" s="320">
        <v>82775</v>
      </c>
      <c r="K51" s="321">
        <v>-44.9</v>
      </c>
      <c r="L51" s="322">
        <v>67201</v>
      </c>
      <c r="M51" s="323">
        <v>-14.6</v>
      </c>
      <c r="N51" s="324">
        <v>-30.3</v>
      </c>
    </row>
    <row r="52" spans="1:14" ht="13.2">
      <c r="A52" s="248"/>
      <c r="B52" s="244"/>
      <c r="C52" s="244"/>
      <c r="D52" s="244"/>
      <c r="E52" s="244"/>
      <c r="F52" s="244"/>
      <c r="G52" s="325"/>
      <c r="H52" s="326" t="s">
        <v>515</v>
      </c>
      <c r="I52" s="327">
        <v>761891</v>
      </c>
      <c r="J52" s="328">
        <v>30119</v>
      </c>
      <c r="K52" s="329">
        <v>-61</v>
      </c>
      <c r="L52" s="330">
        <v>35210</v>
      </c>
      <c r="M52" s="331">
        <v>-7.6</v>
      </c>
      <c r="N52" s="332">
        <v>-53.4</v>
      </c>
    </row>
    <row r="53" spans="1:14" ht="13.2">
      <c r="A53" s="248"/>
      <c r="B53" s="244"/>
      <c r="C53" s="244"/>
      <c r="D53" s="244"/>
      <c r="E53" s="244"/>
      <c r="F53" s="244"/>
      <c r="G53" s="310" t="s">
        <v>516</v>
      </c>
      <c r="H53" s="311"/>
      <c r="I53" s="319">
        <v>1483119</v>
      </c>
      <c r="J53" s="320">
        <v>59573</v>
      </c>
      <c r="K53" s="321">
        <v>-28</v>
      </c>
      <c r="L53" s="322">
        <v>75709</v>
      </c>
      <c r="M53" s="323">
        <v>12.7</v>
      </c>
      <c r="N53" s="324">
        <v>-40.700000000000003</v>
      </c>
    </row>
    <row r="54" spans="1:14" ht="13.2">
      <c r="A54" s="248"/>
      <c r="B54" s="244"/>
      <c r="C54" s="244"/>
      <c r="D54" s="244"/>
      <c r="E54" s="244"/>
      <c r="F54" s="244"/>
      <c r="G54" s="325"/>
      <c r="H54" s="326" t="s">
        <v>515</v>
      </c>
      <c r="I54" s="327">
        <v>818075</v>
      </c>
      <c r="J54" s="328">
        <v>32860</v>
      </c>
      <c r="K54" s="329">
        <v>9.1</v>
      </c>
      <c r="L54" s="330">
        <v>35212</v>
      </c>
      <c r="M54" s="331">
        <v>0</v>
      </c>
      <c r="N54" s="332">
        <v>9.1</v>
      </c>
    </row>
    <row r="55" spans="1:14" ht="13.2">
      <c r="A55" s="248"/>
      <c r="B55" s="244"/>
      <c r="C55" s="244"/>
      <c r="D55" s="244"/>
      <c r="E55" s="244"/>
      <c r="F55" s="244"/>
      <c r="G55" s="310" t="s">
        <v>517</v>
      </c>
      <c r="H55" s="311"/>
      <c r="I55" s="319">
        <v>2124644</v>
      </c>
      <c r="J55" s="320">
        <v>85983</v>
      </c>
      <c r="K55" s="321">
        <v>44.3</v>
      </c>
      <c r="L55" s="322">
        <v>90961</v>
      </c>
      <c r="M55" s="323">
        <v>20.100000000000001</v>
      </c>
      <c r="N55" s="324">
        <v>24.2</v>
      </c>
    </row>
    <row r="56" spans="1:14" ht="13.2">
      <c r="A56" s="248"/>
      <c r="B56" s="244"/>
      <c r="C56" s="244"/>
      <c r="D56" s="244"/>
      <c r="E56" s="244"/>
      <c r="F56" s="244"/>
      <c r="G56" s="325"/>
      <c r="H56" s="326" t="s">
        <v>515</v>
      </c>
      <c r="I56" s="327">
        <v>794082</v>
      </c>
      <c r="J56" s="328">
        <v>32136</v>
      </c>
      <c r="K56" s="329">
        <v>-2.2000000000000002</v>
      </c>
      <c r="L56" s="330">
        <v>37720</v>
      </c>
      <c r="M56" s="331">
        <v>7.1</v>
      </c>
      <c r="N56" s="332">
        <v>-9.3000000000000007</v>
      </c>
    </row>
    <row r="57" spans="1:14" ht="13.2">
      <c r="A57" s="248"/>
      <c r="B57" s="244"/>
      <c r="C57" s="244"/>
      <c r="D57" s="244"/>
      <c r="E57" s="244"/>
      <c r="F57" s="244"/>
      <c r="G57" s="310" t="s">
        <v>518</v>
      </c>
      <c r="H57" s="311"/>
      <c r="I57" s="319">
        <v>2482633</v>
      </c>
      <c r="J57" s="320">
        <v>101693</v>
      </c>
      <c r="K57" s="321">
        <v>18.3</v>
      </c>
      <c r="L57" s="322">
        <v>106614</v>
      </c>
      <c r="M57" s="323">
        <v>17.2</v>
      </c>
      <c r="N57" s="324">
        <v>1.1000000000000001</v>
      </c>
    </row>
    <row r="58" spans="1:14" ht="13.2">
      <c r="A58" s="248"/>
      <c r="B58" s="244"/>
      <c r="C58" s="244"/>
      <c r="D58" s="244"/>
      <c r="E58" s="244"/>
      <c r="F58" s="244"/>
      <c r="G58" s="325"/>
      <c r="H58" s="326" t="s">
        <v>515</v>
      </c>
      <c r="I58" s="327">
        <v>1175384</v>
      </c>
      <c r="J58" s="328">
        <v>48146</v>
      </c>
      <c r="K58" s="329">
        <v>49.8</v>
      </c>
      <c r="L58" s="330">
        <v>45545</v>
      </c>
      <c r="M58" s="331">
        <v>20.7</v>
      </c>
      <c r="N58" s="332">
        <v>29.1</v>
      </c>
    </row>
    <row r="59" spans="1:14" ht="13.2">
      <c r="A59" s="248"/>
      <c r="B59" s="244"/>
      <c r="C59" s="244"/>
      <c r="D59" s="244"/>
      <c r="E59" s="244"/>
      <c r="F59" s="244"/>
      <c r="G59" s="310" t="s">
        <v>519</v>
      </c>
      <c r="H59" s="311"/>
      <c r="I59" s="319">
        <v>3808434</v>
      </c>
      <c r="J59" s="320">
        <v>158368</v>
      </c>
      <c r="K59" s="321">
        <v>55.7</v>
      </c>
      <c r="L59" s="322">
        <v>85459</v>
      </c>
      <c r="M59" s="323">
        <v>-19.8</v>
      </c>
      <c r="N59" s="324">
        <v>75.5</v>
      </c>
    </row>
    <row r="60" spans="1:14" ht="13.2">
      <c r="A60" s="248"/>
      <c r="B60" s="244"/>
      <c r="C60" s="244"/>
      <c r="D60" s="244"/>
      <c r="E60" s="244"/>
      <c r="F60" s="244"/>
      <c r="G60" s="325"/>
      <c r="H60" s="326" t="s">
        <v>515</v>
      </c>
      <c r="I60" s="333">
        <v>1624976</v>
      </c>
      <c r="J60" s="328">
        <v>67572</v>
      </c>
      <c r="K60" s="329">
        <v>40.299999999999997</v>
      </c>
      <c r="L60" s="330">
        <v>44378</v>
      </c>
      <c r="M60" s="331">
        <v>-2.6</v>
      </c>
      <c r="N60" s="332">
        <v>42.9</v>
      </c>
    </row>
    <row r="61" spans="1:14" ht="13.2">
      <c r="A61" s="248"/>
      <c r="B61" s="244"/>
      <c r="C61" s="244"/>
      <c r="D61" s="244"/>
      <c r="E61" s="244"/>
      <c r="F61" s="244"/>
      <c r="G61" s="310" t="s">
        <v>520</v>
      </c>
      <c r="H61" s="334"/>
      <c r="I61" s="335">
        <v>2398540</v>
      </c>
      <c r="J61" s="336">
        <v>97678</v>
      </c>
      <c r="K61" s="337">
        <v>9.1</v>
      </c>
      <c r="L61" s="338">
        <v>85189</v>
      </c>
      <c r="M61" s="339">
        <v>3.1</v>
      </c>
      <c r="N61" s="324">
        <v>6</v>
      </c>
    </row>
    <row r="62" spans="1:14" ht="13.2">
      <c r="A62" s="248"/>
      <c r="B62" s="244"/>
      <c r="C62" s="244"/>
      <c r="D62" s="244"/>
      <c r="E62" s="244"/>
      <c r="F62" s="244"/>
      <c r="G62" s="325"/>
      <c r="H62" s="326" t="s">
        <v>515</v>
      </c>
      <c r="I62" s="327">
        <v>1034882</v>
      </c>
      <c r="J62" s="328">
        <v>42167</v>
      </c>
      <c r="K62" s="329">
        <v>7.2</v>
      </c>
      <c r="L62" s="330">
        <v>39613</v>
      </c>
      <c r="M62" s="331">
        <v>3.5</v>
      </c>
      <c r="N62" s="332">
        <v>3.7</v>
      </c>
    </row>
    <row r="63" spans="1:14" ht="13.2">
      <c r="A63" s="248"/>
      <c r="B63" s="244"/>
      <c r="C63" s="244"/>
      <c r="D63" s="244"/>
      <c r="E63" s="244"/>
      <c r="F63" s="244"/>
      <c r="G63" s="244"/>
      <c r="H63" s="244"/>
      <c r="I63" s="244"/>
      <c r="J63" s="244"/>
      <c r="K63" s="244"/>
      <c r="L63" s="244"/>
      <c r="M63" s="244"/>
      <c r="N63" s="244"/>
    </row>
    <row r="64" spans="1:14" ht="13.2">
      <c r="A64" s="248"/>
      <c r="B64" s="244"/>
      <c r="C64" s="244"/>
      <c r="D64" s="244"/>
      <c r="E64" s="244"/>
      <c r="F64" s="244"/>
      <c r="G64" s="244"/>
      <c r="H64" s="244"/>
      <c r="I64" s="244"/>
      <c r="J64" s="244"/>
      <c r="K64" s="244"/>
      <c r="L64" s="244"/>
      <c r="M64" s="244"/>
      <c r="N64" s="244"/>
    </row>
    <row r="65" spans="1:16" ht="13.2">
      <c r="A65" s="248"/>
      <c r="B65" s="244"/>
      <c r="C65" s="244"/>
      <c r="D65" s="244"/>
      <c r="E65" s="244"/>
      <c r="F65" s="244"/>
      <c r="G65" s="244"/>
      <c r="H65" s="244"/>
      <c r="I65" s="244"/>
      <c r="J65" s="244"/>
      <c r="K65" s="244"/>
      <c r="L65" s="244"/>
      <c r="M65" s="244"/>
      <c r="N65" s="244"/>
    </row>
    <row r="66" spans="1:16" ht="13.2">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t="13.2" hidden="1">
      <c r="G70" s="244"/>
      <c r="H70" s="244"/>
      <c r="I70" s="244"/>
      <c r="J70" s="244"/>
      <c r="K70" s="244"/>
      <c r="L70" s="244"/>
      <c r="M70" s="244"/>
      <c r="N70" s="244"/>
    </row>
    <row r="71" spans="1:16" ht="13.2" hidden="1">
      <c r="G71" s="244"/>
      <c r="H71" s="244"/>
      <c r="I71" s="244"/>
      <c r="J71" s="244"/>
      <c r="K71" s="244"/>
      <c r="L71" s="244"/>
      <c r="M71" s="244"/>
      <c r="N71" s="244"/>
    </row>
    <row r="72" spans="1:16" ht="13.2" hidden="1">
      <c r="G72" s="244"/>
      <c r="H72" s="244"/>
      <c r="I72" s="244"/>
      <c r="J72" s="244"/>
      <c r="K72" s="244"/>
      <c r="L72" s="244"/>
      <c r="M72" s="244"/>
      <c r="N72" s="244"/>
    </row>
    <row r="73" spans="1:16" ht="13.2" hidden="1">
      <c r="G73" s="244"/>
      <c r="H73" s="244"/>
      <c r="I73" s="244"/>
      <c r="J73" s="244"/>
      <c r="K73" s="244"/>
      <c r="L73" s="244"/>
      <c r="M73" s="244"/>
      <c r="N73" s="244"/>
    </row>
    <row r="74" spans="1:16" ht="13.2"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O88" zoomScaleNormal="100" zoomScaleSheetLayoutView="55" workbookViewId="0">
      <selection activeCell="T116" sqref="T116"/>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B2" s="241"/>
      <c r="T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9" zoomScaleNormal="100" zoomScaleSheetLayoutView="55" workbookViewId="0"/>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c r="B2" s="241"/>
      <c r="T2" s="241"/>
    </row>
    <row r="3" spans="1: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ht="13.2"/>
    <row r="5" spans="1:34" ht="13.2"/>
    <row r="6" spans="1:34" ht="13.2"/>
    <row r="7" spans="1:34" ht="13.2"/>
    <row r="8" spans="1:34" ht="13.2"/>
    <row r="9" spans="1:34" ht="13.2">
      <c r="AH9" s="241"/>
    </row>
    <row r="10" spans="1:34" ht="13.2"/>
    <row r="11" spans="1:34" ht="13.2"/>
    <row r="12" spans="1:34" ht="13.2"/>
    <row r="13" spans="1:34" ht="13.2"/>
    <row r="14" spans="1:34" ht="13.2"/>
    <row r="15" spans="1:34" ht="13.2"/>
    <row r="16" spans="1: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1"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69" t="s">
        <v>3</v>
      </c>
      <c r="D47" s="1169"/>
      <c r="E47" s="1170"/>
      <c r="F47" s="11">
        <v>19.8</v>
      </c>
      <c r="G47" s="12">
        <v>19.57</v>
      </c>
      <c r="H47" s="12">
        <v>19.88</v>
      </c>
      <c r="I47" s="12">
        <v>18.2</v>
      </c>
      <c r="J47" s="13">
        <v>15.87</v>
      </c>
    </row>
    <row r="48" spans="2:10" ht="57.75" customHeight="1">
      <c r="B48" s="14"/>
      <c r="C48" s="1171" t="s">
        <v>4</v>
      </c>
      <c r="D48" s="1171"/>
      <c r="E48" s="1172"/>
      <c r="F48" s="15">
        <v>4.6900000000000004</v>
      </c>
      <c r="G48" s="16">
        <v>4.5</v>
      </c>
      <c r="H48" s="16">
        <v>4.6500000000000004</v>
      </c>
      <c r="I48" s="16">
        <v>2.2999999999999998</v>
      </c>
      <c r="J48" s="17">
        <v>5.41</v>
      </c>
    </row>
    <row r="49" spans="2:10" ht="57.75" customHeight="1" thickBot="1">
      <c r="B49" s="18"/>
      <c r="C49" s="1173" t="s">
        <v>5</v>
      </c>
      <c r="D49" s="1173"/>
      <c r="E49" s="1174"/>
      <c r="F49" s="19">
        <v>5.8</v>
      </c>
      <c r="G49" s="20" t="s">
        <v>527</v>
      </c>
      <c r="H49" s="20">
        <v>0.13</v>
      </c>
      <c r="I49" s="20" t="s">
        <v>528</v>
      </c>
      <c r="J49" s="21">
        <v>0.83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耕治</cp:lastModifiedBy>
  <cp:lastPrinted>2017-04-27T12:21:51Z</cp:lastPrinted>
  <dcterms:created xsi:type="dcterms:W3CDTF">2017-02-15T22:52:32Z</dcterms:created>
  <dcterms:modified xsi:type="dcterms:W3CDTF">2017-04-27T12:22:00Z</dcterms:modified>
  <cp:category/>
</cp:coreProperties>
</file>