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1029\Desktop\"/>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I85" i="4"/>
  <c r="H85" i="4"/>
  <c r="G85" i="4"/>
  <c r="F85" i="4"/>
  <c r="E85" i="4"/>
  <c r="BB10" i="4"/>
  <c r="AT10" i="4"/>
  <c r="AL10" i="4"/>
  <c r="W10" i="4"/>
  <c r="I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<sst xmlns="http://schemas.openxmlformats.org/spreadsheetml/2006/main" count="232" uniqueCount="120">
  <si>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</si>
  <si>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</si>
  <si>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</si>
  <si>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</si>
  <si>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</si>
  <si>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</si>
  <si>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</si>
  <si>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</si>
  <si>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</si>
  <si>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</si>
  <si>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</si>
  <si>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</si>
  <si>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</si>
  <si>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</si>
  <si>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</si>
  <si>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</si>
  <si>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</si>
  <si>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</si>
  <si>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</si>
  <si>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</si>
  <si>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</si>
  <si>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</si>
  <si>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</si>
  <si>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</si>
  <si>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</si>
  <si>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</si>
  <si>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</si>
  <si>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</si>
  <si>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</si>
  <si>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</si>
  <si>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</si>
  <si>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</si>
  <si>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</si>
  <si>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</si>
  <si>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</si>
  <si>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</si>
  <si>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</si>
  <si>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</si>
  <si>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</si>
  <si>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</si>
  <si>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</si>
  <si>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</si>
  <si>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</si>
  <si>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</si>
  <si>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</si>
  <si>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</si>
  <si>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</si>
  <si>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</si>
  <si>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</si>
  <si>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</si>
  <si>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</si>
  <si>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</si>
  <si>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</si>
  <si>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</si>
  <si>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</si>
  <si>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</si>
  <si>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</si>
  <si>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</si>
  <si>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</si>
  <si>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</si>
  <si>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</si>
  <si>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</si>
  <si>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</si>
  <si>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</si>
  <si>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</si>
  <si>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</si>
  <si>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</si>
  <si>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</si>
  <si>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</si>
  <si>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</si>
  <si>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</si>
  <si>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</si>
  <si>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</si>
  <si>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</si>
  <si>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</si>
  <si>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</si>
  <si>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</si>
  <si>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</si>
  <si>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</si>
  <si>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</si>
  <si>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</si>
  <si>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</si>
  <si>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</si>
  <si>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</si>
  <si>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</si>
  <si>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</si>
  <si>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</si>
  <si>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</si>
  <si>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</si>
  <si>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</si>
  <si>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</si>
  <si>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</si>
  <si>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</si>
  <si>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</si>
  <si>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</si>
  <si>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</si>
  <si>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</si>
  <si>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</si>
  <si>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</si>
  <si>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</si>
  <si>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</si>
  <si>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</si>
  <si>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</si>
  <si>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</si>
  <si>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</si>
  <si>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島原市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</si>
  <si>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</si>
  <si>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</si>
  <si>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</si>
  <si>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</si>
  <si>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</si>
  <si>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</si>
  <si>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</si>
  <si>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</si>
  <si>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</si>
  <si>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</si>
  <si>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</si>
  <si>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b/>
        <sz val="9"/>
        <color theme="1"/>
        <rFont val="ＭＳ ゴシック"/>
        <family val="3"/>
        <charset val="128"/>
      </rPr>
      <t>①経常収支比率</t>
    </r>
    <r>
      <rPr>
        <sz val="9"/>
        <color theme="1"/>
        <rFont val="ＭＳ ゴシック"/>
        <family val="3"/>
        <charset val="128"/>
      </rPr>
      <t xml:space="preserve">
　メーター検針を隔月検針に伴う移行調整として、料金請求を1ヶ月繰り延べたことにより1ヶ月分の給水収益の減、及び施設に係る減価償却費等の費用増により前年度を下回っているが、26年度以降は100%以上であり健全な水準にある。ただし、今後は人口減少や節水意識の向上に伴い給水収益が減少し、純利益は減少していくものと見込まれる。
</t>
    </r>
    <r>
      <rPr>
        <b/>
        <sz val="9"/>
        <color theme="1"/>
        <rFont val="ＭＳ ゴシック"/>
        <family val="3"/>
        <charset val="128"/>
      </rPr>
      <t>②累積欠損金比率</t>
    </r>
    <r>
      <rPr>
        <sz val="9"/>
        <color theme="1"/>
        <rFont val="ＭＳ ゴシック"/>
        <family val="3"/>
        <charset val="128"/>
      </rPr>
      <t xml:space="preserve">
　欠損金は生じていないため問題は無い。
</t>
    </r>
    <r>
      <rPr>
        <b/>
        <sz val="9"/>
        <color theme="1"/>
        <rFont val="ＭＳ ゴシック"/>
        <family val="3"/>
        <charset val="128"/>
      </rPr>
      <t>③流動比率</t>
    </r>
    <r>
      <rPr>
        <sz val="9"/>
        <color theme="1"/>
        <rFont val="ＭＳ ゴシック"/>
        <family val="3"/>
        <charset val="128"/>
      </rPr>
      <t xml:space="preserve">
　100％以上であり問題は無い。
</t>
    </r>
    <r>
      <rPr>
        <b/>
        <sz val="9"/>
        <color theme="1"/>
        <rFont val="ＭＳ ゴシック"/>
        <family val="3"/>
        <charset val="128"/>
      </rPr>
      <t>④企業債残高対給水収益比率</t>
    </r>
    <r>
      <rPr>
        <sz val="9"/>
        <color theme="1"/>
        <rFont val="ＭＳ ゴシック"/>
        <family val="3"/>
        <charset val="128"/>
      </rPr>
      <t xml:space="preserve">
　企業債を水質改善、未普及地域への拡張事業への投資の財源としているため年々上昇している。今後も老朽化施設の更新事業を計画しているため増加することがことが予想されるが、事業完了後は計画的な償還に努めていく。
</t>
    </r>
    <r>
      <rPr>
        <b/>
        <sz val="9"/>
        <color theme="1"/>
        <rFont val="ＭＳ ゴシック"/>
        <family val="3"/>
        <charset val="128"/>
      </rPr>
      <t>⑤料金回収率</t>
    </r>
    <r>
      <rPr>
        <sz val="9"/>
        <color theme="1"/>
        <rFont val="ＭＳ ゴシック"/>
        <family val="3"/>
        <charset val="128"/>
      </rPr>
      <t xml:space="preserve">
　類似団体平均値と比較しても良好な値になっている。
</t>
    </r>
    <r>
      <rPr>
        <b/>
        <sz val="9"/>
        <color theme="1"/>
        <rFont val="ＭＳ ゴシック"/>
        <family val="3"/>
        <charset val="128"/>
      </rPr>
      <t>⑥給水原価</t>
    </r>
    <r>
      <rPr>
        <sz val="9"/>
        <color theme="1"/>
        <rFont val="ＭＳ ゴシック"/>
        <family val="3"/>
        <charset val="128"/>
      </rPr>
      <t xml:space="preserve">
　地下水を緩やかな地形を利用した自然流下方式を利用して配水しているため、類似団体平均値よりも安く原価を抑えることができている。
</t>
    </r>
    <r>
      <rPr>
        <b/>
        <sz val="9"/>
        <color theme="1"/>
        <rFont val="ＭＳ ゴシック"/>
        <family val="3"/>
        <charset val="128"/>
      </rPr>
      <t>⑦施設利用率</t>
    </r>
    <r>
      <rPr>
        <sz val="9"/>
        <color theme="1"/>
        <rFont val="ＭＳ ゴシック"/>
        <family val="3"/>
        <charset val="128"/>
      </rPr>
      <t xml:space="preserve">
　将来の給水人口の予測等を踏まえながら事業を実施しているため、類似団体平均値よりも良好な値になっている。
</t>
    </r>
    <r>
      <rPr>
        <b/>
        <sz val="9"/>
        <color theme="1"/>
        <rFont val="ＭＳ ゴシック"/>
        <family val="3"/>
        <charset val="128"/>
      </rPr>
      <t>⑧有収率</t>
    </r>
    <r>
      <rPr>
        <sz val="9"/>
        <color theme="1"/>
        <rFont val="ＭＳ ゴシック"/>
        <family val="3"/>
        <charset val="128"/>
      </rPr>
      <t xml:space="preserve">
　類似団体平均値を下回っているため、引き続き管路の更新を計画的に行い有収率の向上に努める。28年度は隔月検針に伴う11ヶ月分の有収水量に対し12ヶ月分の配水量から算出しているため大幅に減少している。（有収水量、配水量を11ヶ月分の場合の有収率は74.5％である。）</t>
    </r>
    <rPh sb="13" eb="15">
      <t>ケンシン</t>
    </rPh>
    <rPh sb="16" eb="18">
      <t>カクツキ</t>
    </rPh>
    <rPh sb="18" eb="20">
      <t>ケンシン</t>
    </rPh>
    <rPh sb="21" eb="22">
      <t>トモナ</t>
    </rPh>
    <rPh sb="23" eb="25">
      <t>イコウ</t>
    </rPh>
    <rPh sb="25" eb="27">
      <t>チョウセイ</t>
    </rPh>
    <rPh sb="31" eb="33">
      <t>リョウキン</t>
    </rPh>
    <rPh sb="33" eb="35">
      <t>セイキュウ</t>
    </rPh>
    <rPh sb="54" eb="56">
      <t>キュウスイ</t>
    </rPh>
    <rPh sb="59" eb="60">
      <t>ゲン</t>
    </rPh>
    <rPh sb="61" eb="62">
      <t>オヨ</t>
    </rPh>
    <rPh sb="63" eb="65">
      <t>シセツ</t>
    </rPh>
    <rPh sb="66" eb="67">
      <t>カカ</t>
    </rPh>
    <rPh sb="68" eb="70">
      <t>ゲンカ</t>
    </rPh>
    <rPh sb="70" eb="72">
      <t>ショウキャク</t>
    </rPh>
    <rPh sb="72" eb="73">
      <t>ヒ</t>
    </rPh>
    <rPh sb="73" eb="74">
      <t>トウ</t>
    </rPh>
    <rPh sb="75" eb="77">
      <t>ヒヨウ</t>
    </rPh>
    <rPh sb="77" eb="78">
      <t>ゾウ</t>
    </rPh>
    <rPh sb="81" eb="84">
      <t>ゼンネンド</t>
    </rPh>
    <rPh sb="85" eb="87">
      <t>シタマワ</t>
    </rPh>
    <rPh sb="95" eb="97">
      <t>ネンド</t>
    </rPh>
    <rPh sb="97" eb="99">
      <t>イコウ</t>
    </rPh>
    <rPh sb="191" eb="193">
      <t>モンダイ</t>
    </rPh>
    <rPh sb="194" eb="195">
      <t>ナ</t>
    </rPh>
    <rPh sb="217" eb="218">
      <t>ナ</t>
    </rPh>
    <rPh sb="236" eb="238">
      <t>キギョウ</t>
    </rPh>
    <rPh sb="238" eb="239">
      <t>サイ</t>
    </rPh>
    <rPh sb="240" eb="242">
      <t>スイシツ</t>
    </rPh>
    <rPh sb="242" eb="244">
      <t>カイゼン</t>
    </rPh>
    <rPh sb="245" eb="248">
      <t>ミフキュウ</t>
    </rPh>
    <rPh sb="248" eb="250">
      <t>チイキ</t>
    </rPh>
    <rPh sb="252" eb="254">
      <t>カクチョウ</t>
    </rPh>
    <rPh sb="254" eb="256">
      <t>ジギョウ</t>
    </rPh>
    <rPh sb="258" eb="260">
      <t>トウシ</t>
    </rPh>
    <rPh sb="261" eb="263">
      <t>ザイゲン</t>
    </rPh>
    <rPh sb="279" eb="281">
      <t>コンゴ</t>
    </rPh>
    <rPh sb="282" eb="285">
      <t>ロウキュウカ</t>
    </rPh>
    <rPh sb="285" eb="287">
      <t>シセツ</t>
    </rPh>
    <rPh sb="288" eb="290">
      <t>コウシン</t>
    </rPh>
    <rPh sb="290" eb="292">
      <t>ジギョウ</t>
    </rPh>
    <rPh sb="293" eb="295">
      <t>ケイカク</t>
    </rPh>
    <rPh sb="301" eb="303">
      <t>ゾウカ</t>
    </rPh>
    <rPh sb="311" eb="313">
      <t>ヨソウ</t>
    </rPh>
    <rPh sb="318" eb="320">
      <t>ジギョウ</t>
    </rPh>
    <rPh sb="320" eb="322">
      <t>カンリョウ</t>
    </rPh>
    <rPh sb="322" eb="323">
      <t>ゴ</t>
    </rPh>
    <rPh sb="324" eb="327">
      <t>ケイカクテキ</t>
    </rPh>
    <rPh sb="328" eb="330">
      <t>ショウカン</t>
    </rPh>
    <rPh sb="331" eb="332">
      <t>ツト</t>
    </rPh>
    <rPh sb="404" eb="406">
      <t>ハイスイ</t>
    </rPh>
    <rPh sb="417" eb="420">
      <t>ヘイキンチ</t>
    </rPh>
    <rPh sb="534" eb="537">
      <t>ケイカクテキ</t>
    </rPh>
    <rPh sb="547" eb="548">
      <t>ツト</t>
    </rPh>
    <rPh sb="553" eb="555">
      <t>ネンド</t>
    </rPh>
    <rPh sb="556" eb="558">
      <t>カクツキ</t>
    </rPh>
    <rPh sb="558" eb="560">
      <t>ケンシン</t>
    </rPh>
    <rPh sb="561" eb="562">
      <t>トモナ</t>
    </rPh>
    <rPh sb="566" eb="568">
      <t>ゲツブン</t>
    </rPh>
    <rPh sb="569" eb="571">
      <t>ユウシュウ</t>
    </rPh>
    <rPh sb="571" eb="573">
      <t>スイリョウ</t>
    </rPh>
    <rPh sb="574" eb="575">
      <t>タイ</t>
    </rPh>
    <rPh sb="579" eb="581">
      <t>ゲツブン</t>
    </rPh>
    <rPh sb="582" eb="584">
      <t>ハイスイ</t>
    </rPh>
    <rPh sb="584" eb="585">
      <t>リョウ</t>
    </rPh>
    <rPh sb="587" eb="589">
      <t>サンシュツ</t>
    </rPh>
    <rPh sb="595" eb="597">
      <t>オオハバ</t>
    </rPh>
    <rPh sb="598" eb="600">
      <t>ゲンショウ</t>
    </rPh>
    <rPh sb="606" eb="608">
      <t>ユウシュウ</t>
    </rPh>
    <rPh sb="608" eb="610">
      <t>スイリョウ</t>
    </rPh>
    <rPh sb="611" eb="613">
      <t>ハイスイ</t>
    </rPh>
    <rPh sb="613" eb="614">
      <t>リョウ</t>
    </rPh>
    <rPh sb="618" eb="620">
      <t>ゲツブン</t>
    </rPh>
    <rPh sb="621" eb="623">
      <t>バアイ</t>
    </rPh>
    <rPh sb="624" eb="627">
      <t>ユウシュウリツ</t>
    </rPh>
    <phoneticPr fontId="4"/>
  </si>
  <si>
    <r>
      <rPr>
        <b/>
        <sz val="11"/>
        <color theme="1"/>
        <rFont val="ＭＳ ゴシック"/>
        <family val="3"/>
        <charset val="128"/>
      </rPr>
      <t>①有形固定資産減価償却率</t>
    </r>
    <r>
      <rPr>
        <sz val="11"/>
        <color theme="1"/>
        <rFont val="ＭＳ ゴシック"/>
        <family val="3"/>
        <charset val="128"/>
      </rPr>
      <t xml:space="preserve">
　拡張事業に伴う施設並びに管路の工事を実施しているため、類似団体平均値よりも良好な値になっている。
</t>
    </r>
    <r>
      <rPr>
        <b/>
        <sz val="11"/>
        <color theme="1"/>
        <rFont val="ＭＳ ゴシック"/>
        <family val="3"/>
        <charset val="128"/>
      </rPr>
      <t>②管路経年化率</t>
    </r>
    <r>
      <rPr>
        <sz val="11"/>
        <color theme="1"/>
        <rFont val="ＭＳ ゴシック"/>
        <family val="3"/>
        <charset val="128"/>
      </rPr>
      <t xml:space="preserve">
　水道創設時の管路が法定耐用年数を経過したことにより経年化率が上昇している。管路の重要度や漏水の発生状況を考慮しながら、効率的かつ計画的に更新を進めていく。
</t>
    </r>
    <r>
      <rPr>
        <b/>
        <sz val="11"/>
        <color theme="1"/>
        <rFont val="ＭＳ ゴシック"/>
        <family val="3"/>
        <charset val="128"/>
      </rPr>
      <t>③管路更新率</t>
    </r>
    <r>
      <rPr>
        <sz val="11"/>
        <color theme="1"/>
        <rFont val="ＭＳ ゴシック"/>
        <family val="3"/>
        <charset val="128"/>
      </rPr>
      <t xml:space="preserve">
　27年度以前は類似団体平均値を下回っているが、28年度は類似団体を上回ることができた。今後も継続的に更新事業に取り組む。</t>
    </r>
    <rPh sb="29" eb="31">
      <t>コウジ</t>
    </rPh>
    <rPh sb="51" eb="53">
      <t>リョウコウ</t>
    </rPh>
    <rPh sb="78" eb="80">
      <t>カンロ</t>
    </rPh>
    <rPh sb="160" eb="162">
      <t>ネンド</t>
    </rPh>
    <rPh sb="162" eb="164">
      <t>イゼン</t>
    </rPh>
    <rPh sb="183" eb="185">
      <t>ネンド</t>
    </rPh>
    <rPh sb="186" eb="188">
      <t>ルイジ</t>
    </rPh>
    <rPh sb="188" eb="190">
      <t>ダンタイ</t>
    </rPh>
    <rPh sb="191" eb="193">
      <t>ウワマワ</t>
    </rPh>
    <rPh sb="201" eb="203">
      <t>コンゴ</t>
    </rPh>
    <rPh sb="204" eb="207">
      <t>ケイゾクテキ</t>
    </rPh>
    <rPh sb="208" eb="210">
      <t>コウシン</t>
    </rPh>
    <rPh sb="210" eb="212">
      <t>ジギョウ</t>
    </rPh>
    <rPh sb="213" eb="214">
      <t>ト</t>
    </rPh>
    <rPh sb="215" eb="216">
      <t>ク</t>
    </rPh>
    <phoneticPr fontId="4"/>
  </si>
  <si>
    <t>　100％地下水を利用し緩やかな地形を利用した自然流下方式により配水していることから、給水原価は安価のため比較的低料金で水道水を供給することができている。
　経営面については、26年度料金改定後、純利益を計上することができ、安定的な経営を行うことができた。
　今後も老朽化した施設更新を継続的に行うなど有収率向上に努め、事業の効率性を継続的に確保できるよう健全な事業経営に努めていく。</t>
    <rPh sb="32" eb="34">
      <t>ハイスイ</t>
    </rPh>
    <rPh sb="64" eb="66">
      <t>キョウキュウ</t>
    </rPh>
    <rPh sb="79" eb="81">
      <t>ケイエイ</t>
    </rPh>
    <rPh sb="81" eb="82">
      <t>メン</t>
    </rPh>
    <rPh sb="90" eb="92">
      <t>ネンド</t>
    </rPh>
    <rPh sb="92" eb="94">
      <t>リョウキン</t>
    </rPh>
    <rPh sb="94" eb="96">
      <t>カイテイ</t>
    </rPh>
    <rPh sb="96" eb="97">
      <t>ゴ</t>
    </rPh>
    <rPh sb="98" eb="101">
      <t>ジュンリエキ</t>
    </rPh>
    <rPh sb="102" eb="104">
      <t>ケイジョウ</t>
    </rPh>
    <rPh sb="112" eb="115">
      <t>アンテイテキ</t>
    </rPh>
    <rPh sb="116" eb="118">
      <t>ケイエイ</t>
    </rPh>
    <rPh sb="119" eb="120">
      <t>オコナ</t>
    </rPh>
    <rPh sb="133" eb="136">
      <t>ロウキュウカ</t>
    </rPh>
    <rPh sb="138" eb="140">
      <t>シセツ</t>
    </rPh>
    <rPh sb="140" eb="142">
      <t>コウシン</t>
    </rPh>
    <rPh sb="167" eb="170">
      <t>ケイゾクテキ</t>
    </rPh>
    <rPh sb="186" eb="18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</si>
</sst>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4" fillId="0" borderId="9"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0.09</c:v>
                </c:pt>
                <c:pt idx="1">
                  <c:v>0.04</c:v>
                </c:pt>
                <c:pt idx="2">
                  <c:v>0.05</c:v>
                </c:pt>
                <c:pt idx="3">
                  <c:v>0.54</c:v>
                </c:pt>
                <c:pt idx="4">
                  <c:v>2.84</c:v>
                </c:pt>
              </c:numCache>
            </c:numRef>
          </c:val>
        </c:ser>
        <c:dLbls>
          <c:showLegendKey val="0"/>
          <c:showVal val="0"/>
          <c:showCatName val="0"/>
          <c:showSerName val="0"/>
          <c:showPercent val="0"/>
          <c:showBubbleSize val="0"/>
        </c:dLbls>
        <c:gapWidth val="150"/>
        <c:axId val="493258856"/>
        <c:axId val="50341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493258856"/>
        <c:axId val="503417784"/>
      </c:lineChart>
      <c:dateAx>
        <c:axId val="493258856"/>
        <c:scaling>
          <c:orientation val="minMax"/>
        </c:scaling>
        <c:delete val="1"/>
        <c:axPos val="b"/>
        <c:numFmt formatCode="ge" sourceLinked="1"/>
        <c:majorTickMark val="none"/>
        <c:minorTickMark val="none"/>
        <c:tickLblPos val="none"/>
        <c:crossAx val="503417784"/>
        <c:crosses val="autoZero"/>
        <c:auto val="1"/>
        <c:lblOffset val="100"/>
        <c:baseTimeUnit val="years"/>
      </c:dateAx>
      <c:valAx>
        <c:axId val="50341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25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56.01</c:v>
                </c:pt>
                <c:pt idx="1">
                  <c:v>57.52</c:v>
                </c:pt>
                <c:pt idx="2">
                  <c:v>60.1</c:v>
                </c:pt>
                <c:pt idx="3">
                  <c:v>59.6</c:v>
                </c:pt>
                <c:pt idx="4">
                  <c:v>60.2</c:v>
                </c:pt>
              </c:numCache>
            </c:numRef>
          </c:val>
        </c:ser>
        <c:dLbls>
          <c:showLegendKey val="0"/>
          <c:showVal val="0"/>
          <c:showCatName val="0"/>
          <c:showSerName val="0"/>
          <c:showPercent val="0"/>
          <c:showBubbleSize val="0"/>
        </c:dLbls>
        <c:gapWidth val="150"/>
        <c:axId val="284976640"/>
        <c:axId val="28497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84976640"/>
        <c:axId val="284977032"/>
      </c:lineChart>
      <c:dateAx>
        <c:axId val="284976640"/>
        <c:scaling>
          <c:orientation val="minMax"/>
        </c:scaling>
        <c:delete val="1"/>
        <c:axPos val="b"/>
        <c:numFmt formatCode="ge" sourceLinked="1"/>
        <c:majorTickMark val="none"/>
        <c:minorTickMark val="none"/>
        <c:tickLblPos val="none"/>
        <c:crossAx val="284977032"/>
        <c:crosses val="autoZero"/>
        <c:auto val="1"/>
        <c:lblOffset val="100"/>
        <c:baseTimeUnit val="years"/>
      </c:dateAx>
      <c:valAx>
        <c:axId val="28497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80.58</c:v>
                </c:pt>
                <c:pt idx="1">
                  <c:v>78.77</c:v>
                </c:pt>
                <c:pt idx="2">
                  <c:v>74.349999999999994</c:v>
                </c:pt>
                <c:pt idx="3">
                  <c:v>74</c:v>
                </c:pt>
                <c:pt idx="4">
                  <c:v>68.150000000000006</c:v>
                </c:pt>
              </c:numCache>
            </c:numRef>
          </c:val>
        </c:ser>
        <c:dLbls>
          <c:showLegendKey val="0"/>
          <c:showVal val="0"/>
          <c:showCatName val="0"/>
          <c:showSerName val="0"/>
          <c:showPercent val="0"/>
          <c:showBubbleSize val="0"/>
        </c:dLbls>
        <c:gapWidth val="150"/>
        <c:axId val="284978208"/>
        <c:axId val="48778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84978208"/>
        <c:axId val="487789576"/>
      </c:lineChart>
      <c:dateAx>
        <c:axId val="284978208"/>
        <c:scaling>
          <c:orientation val="minMax"/>
        </c:scaling>
        <c:delete val="1"/>
        <c:axPos val="b"/>
        <c:numFmt formatCode="ge" sourceLinked="1"/>
        <c:majorTickMark val="none"/>
        <c:minorTickMark val="none"/>
        <c:tickLblPos val="none"/>
        <c:crossAx val="487789576"/>
        <c:crosses val="autoZero"/>
        <c:auto val="1"/>
        <c:lblOffset val="100"/>
        <c:baseTimeUnit val="years"/>
      </c:dateAx>
      <c:valAx>
        <c:axId val="48778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110.02</c:v>
                </c:pt>
                <c:pt idx="1">
                  <c:v>98.61</c:v>
                </c:pt>
                <c:pt idx="2">
                  <c:v>123.74</c:v>
                </c:pt>
                <c:pt idx="3">
                  <c:v>122.79</c:v>
                </c:pt>
                <c:pt idx="4">
                  <c:v>112.26</c:v>
                </c:pt>
              </c:numCache>
            </c:numRef>
          </c:val>
        </c:ser>
        <c:dLbls>
          <c:showLegendKey val="0"/>
          <c:showVal val="0"/>
          <c:showCatName val="0"/>
          <c:showSerName val="0"/>
          <c:showPercent val="0"/>
          <c:showBubbleSize val="0"/>
        </c:dLbls>
        <c:gapWidth val="150"/>
        <c:axId val="503418960"/>
        <c:axId val="50341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503418960"/>
        <c:axId val="503419352"/>
      </c:lineChart>
      <c:dateAx>
        <c:axId val="503418960"/>
        <c:scaling>
          <c:orientation val="minMax"/>
        </c:scaling>
        <c:delete val="1"/>
        <c:axPos val="b"/>
        <c:numFmt formatCode="ge" sourceLinked="1"/>
        <c:majorTickMark val="none"/>
        <c:minorTickMark val="none"/>
        <c:tickLblPos val="none"/>
        <c:crossAx val="503419352"/>
        <c:crosses val="autoZero"/>
        <c:auto val="1"/>
        <c:lblOffset val="100"/>
        <c:baseTimeUnit val="years"/>
      </c:dateAx>
      <c:valAx>
        <c:axId val="503419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341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37.979999999999997</c:v>
                </c:pt>
                <c:pt idx="1">
                  <c:v>38.909999999999997</c:v>
                </c:pt>
                <c:pt idx="2">
                  <c:v>29.34</c:v>
                </c:pt>
                <c:pt idx="3">
                  <c:v>29.98</c:v>
                </c:pt>
                <c:pt idx="4">
                  <c:v>32.31</c:v>
                </c:pt>
              </c:numCache>
            </c:numRef>
          </c:val>
        </c:ser>
        <c:dLbls>
          <c:showLegendKey val="0"/>
          <c:showVal val="0"/>
          <c:showCatName val="0"/>
          <c:showSerName val="0"/>
          <c:showPercent val="0"/>
          <c:showBubbleSize val="0"/>
        </c:dLbls>
        <c:gapWidth val="150"/>
        <c:axId val="239212016"/>
        <c:axId val="23921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39212016"/>
        <c:axId val="239212408"/>
      </c:lineChart>
      <c:dateAx>
        <c:axId val="239212016"/>
        <c:scaling>
          <c:orientation val="minMax"/>
        </c:scaling>
        <c:delete val="1"/>
        <c:axPos val="b"/>
        <c:numFmt formatCode="ge" sourceLinked="1"/>
        <c:majorTickMark val="none"/>
        <c:minorTickMark val="none"/>
        <c:tickLblPos val="none"/>
        <c:crossAx val="239212408"/>
        <c:crosses val="autoZero"/>
        <c:auto val="1"/>
        <c:lblOffset val="100"/>
        <c:baseTimeUnit val="years"/>
      </c:dateAx>
      <c:valAx>
        <c:axId val="23921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2.2000000000000002</c:v>
                </c:pt>
                <c:pt idx="1">
                  <c:v>2.63</c:v>
                </c:pt>
                <c:pt idx="2">
                  <c:v>3.73</c:v>
                </c:pt>
                <c:pt idx="3">
                  <c:v>9.0399999999999991</c:v>
                </c:pt>
                <c:pt idx="4">
                  <c:v>8.8800000000000008</c:v>
                </c:pt>
              </c:numCache>
            </c:numRef>
          </c:val>
        </c:ser>
        <c:dLbls>
          <c:showLegendKey val="0"/>
          <c:showVal val="0"/>
          <c:showCatName val="0"/>
          <c:showSerName val="0"/>
          <c:showPercent val="0"/>
          <c:showBubbleSize val="0"/>
        </c:dLbls>
        <c:gapWidth val="150"/>
        <c:axId val="279885112"/>
        <c:axId val="2798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79885112"/>
        <c:axId val="279885504"/>
      </c:lineChart>
      <c:dateAx>
        <c:axId val="279885112"/>
        <c:scaling>
          <c:orientation val="minMax"/>
        </c:scaling>
        <c:delete val="1"/>
        <c:axPos val="b"/>
        <c:numFmt formatCode="ge" sourceLinked="1"/>
        <c:majorTickMark val="none"/>
        <c:minorTickMark val="none"/>
        <c:tickLblPos val="none"/>
        <c:crossAx val="279885504"/>
        <c:crosses val="autoZero"/>
        <c:auto val="1"/>
        <c:lblOffset val="100"/>
        <c:baseTimeUnit val="years"/>
      </c:dateAx>
      <c:valAx>
        <c:axId val="2798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8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886680"/>
        <c:axId val="48922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79886680"/>
        <c:axId val="489225704"/>
      </c:lineChart>
      <c:dateAx>
        <c:axId val="279886680"/>
        <c:scaling>
          <c:orientation val="minMax"/>
        </c:scaling>
        <c:delete val="1"/>
        <c:axPos val="b"/>
        <c:numFmt formatCode="ge" sourceLinked="1"/>
        <c:majorTickMark val="none"/>
        <c:minorTickMark val="none"/>
        <c:tickLblPos val="none"/>
        <c:crossAx val="489225704"/>
        <c:crosses val="autoZero"/>
        <c:auto val="1"/>
        <c:lblOffset val="100"/>
        <c:baseTimeUnit val="years"/>
      </c:dateAx>
      <c:valAx>
        <c:axId val="489225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88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939.15</c:v>
                </c:pt>
                <c:pt idx="1">
                  <c:v>332.76</c:v>
                </c:pt>
                <c:pt idx="2">
                  <c:v>200.98</c:v>
                </c:pt>
                <c:pt idx="3">
                  <c:v>210.08</c:v>
                </c:pt>
                <c:pt idx="4">
                  <c:v>283.57</c:v>
                </c:pt>
              </c:numCache>
            </c:numRef>
          </c:val>
        </c:ser>
        <c:dLbls>
          <c:showLegendKey val="0"/>
          <c:showVal val="0"/>
          <c:showCatName val="0"/>
          <c:showSerName val="0"/>
          <c:showPercent val="0"/>
          <c:showBubbleSize val="0"/>
        </c:dLbls>
        <c:gapWidth val="150"/>
        <c:axId val="280848880"/>
        <c:axId val="28084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80848880"/>
        <c:axId val="280848488"/>
      </c:lineChart>
      <c:dateAx>
        <c:axId val="280848880"/>
        <c:scaling>
          <c:orientation val="minMax"/>
        </c:scaling>
        <c:delete val="1"/>
        <c:axPos val="b"/>
        <c:numFmt formatCode="ge" sourceLinked="1"/>
        <c:majorTickMark val="none"/>
        <c:minorTickMark val="none"/>
        <c:tickLblPos val="none"/>
        <c:crossAx val="280848488"/>
        <c:crosses val="autoZero"/>
        <c:auto val="1"/>
        <c:lblOffset val="100"/>
        <c:baseTimeUnit val="years"/>
      </c:dateAx>
      <c:valAx>
        <c:axId val="280848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084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547.42999999999995</c:v>
                </c:pt>
                <c:pt idx="1">
                  <c:v>538.99</c:v>
                </c:pt>
                <c:pt idx="2">
                  <c:v>677.2</c:v>
                </c:pt>
                <c:pt idx="3">
                  <c:v>708.71</c:v>
                </c:pt>
                <c:pt idx="4">
                  <c:v>777.13</c:v>
                </c:pt>
              </c:numCache>
            </c:numRef>
          </c:val>
        </c:ser>
        <c:dLbls>
          <c:showLegendKey val="0"/>
          <c:showVal val="0"/>
          <c:showCatName val="0"/>
          <c:showSerName val="0"/>
          <c:showPercent val="0"/>
          <c:showBubbleSize val="0"/>
        </c:dLbls>
        <c:gapWidth val="150"/>
        <c:axId val="280849272"/>
        <c:axId val="48922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80849272"/>
        <c:axId val="489227272"/>
      </c:lineChart>
      <c:dateAx>
        <c:axId val="280849272"/>
        <c:scaling>
          <c:orientation val="minMax"/>
        </c:scaling>
        <c:delete val="1"/>
        <c:axPos val="b"/>
        <c:numFmt formatCode="ge" sourceLinked="1"/>
        <c:majorTickMark val="none"/>
        <c:minorTickMark val="none"/>
        <c:tickLblPos val="none"/>
        <c:crossAx val="489227272"/>
        <c:crosses val="autoZero"/>
        <c:auto val="1"/>
        <c:lblOffset val="100"/>
        <c:baseTimeUnit val="years"/>
      </c:dateAx>
      <c:valAx>
        <c:axId val="489227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084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108.17</c:v>
                </c:pt>
                <c:pt idx="1">
                  <c:v>97.44</c:v>
                </c:pt>
                <c:pt idx="2">
                  <c:v>117.23</c:v>
                </c:pt>
                <c:pt idx="3">
                  <c:v>121.14</c:v>
                </c:pt>
                <c:pt idx="4">
                  <c:v>110.26</c:v>
                </c:pt>
              </c:numCache>
            </c:numRef>
          </c:val>
        </c:ser>
        <c:dLbls>
          <c:showLegendKey val="0"/>
          <c:showVal val="0"/>
          <c:showCatName val="0"/>
          <c:showSerName val="0"/>
          <c:showPercent val="0"/>
          <c:showBubbleSize val="0"/>
        </c:dLbls>
        <c:gapWidth val="150"/>
        <c:axId val="494590768"/>
        <c:axId val="49459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494590768"/>
        <c:axId val="494591160"/>
      </c:lineChart>
      <c:dateAx>
        <c:axId val="494590768"/>
        <c:scaling>
          <c:orientation val="minMax"/>
        </c:scaling>
        <c:delete val="1"/>
        <c:axPos val="b"/>
        <c:numFmt formatCode="ge" sourceLinked="1"/>
        <c:majorTickMark val="none"/>
        <c:minorTickMark val="none"/>
        <c:tickLblPos val="none"/>
        <c:crossAx val="494591160"/>
        <c:crosses val="autoZero"/>
        <c:auto val="1"/>
        <c:lblOffset val="100"/>
        <c:baseTimeUnit val="years"/>
      </c:dateAx>
      <c:valAx>
        <c:axId val="49459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59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98.22</c:v>
                </c:pt>
                <c:pt idx="1">
                  <c:v>109.06</c:v>
                </c:pt>
                <c:pt idx="2">
                  <c:v>119.06</c:v>
                </c:pt>
                <c:pt idx="3">
                  <c:v>117.49</c:v>
                </c:pt>
                <c:pt idx="4">
                  <c:v>129.02000000000001</c:v>
                </c:pt>
              </c:numCache>
            </c:numRef>
          </c:val>
        </c:ser>
        <c:dLbls>
          <c:showLegendKey val="0"/>
          <c:showVal val="0"/>
          <c:showCatName val="0"/>
          <c:showSerName val="0"/>
          <c:showPercent val="0"/>
          <c:showBubbleSize val="0"/>
        </c:dLbls>
        <c:gapWidth val="150"/>
        <c:axId val="502323376"/>
        <c:axId val="50232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502323376"/>
        <c:axId val="502323768"/>
      </c:lineChart>
      <c:dateAx>
        <c:axId val="502323376"/>
        <c:scaling>
          <c:orientation val="minMax"/>
        </c:scaling>
        <c:delete val="1"/>
        <c:axPos val="b"/>
        <c:numFmt formatCode="ge" sourceLinked="1"/>
        <c:majorTickMark val="none"/>
        <c:minorTickMark val="none"/>
        <c:tickLblPos val="none"/>
        <c:crossAx val="502323768"/>
        <c:crosses val="autoZero"/>
        <c:auto val="1"/>
        <c:lblOffset val="100"/>
        <c:baseTimeUnit val="years"/>
      </c:dateAx>
      <c:valAx>
        <c:axId val="50232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32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長崎県　島原市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7" t="s">
        <v>116</v>
      </c>
      <c r="AE8" s="87"/>
      <c r="AF8" s="87"/>
      <c r="AG8" s="87"/>
      <c r="AH8" s="87"/>
      <c r="AI8" s="87"/>
      <c r="AJ8" s="87"/>
      <c r="AK8" s="5"/>
      <c r="AL8" s="74">
        <f>データ!$R$6</f>
        <v>46414</v>
      </c>
      <c r="AM8" s="74"/>
      <c r="AN8" s="74"/>
      <c r="AO8" s="74"/>
      <c r="AP8" s="74"/>
      <c r="AQ8" s="74"/>
      <c r="AR8" s="74"/>
      <c r="AS8" s="74"/>
      <c r="AT8" s="70">
        <f>データ!$S$6</f>
        <v>82.97</v>
      </c>
      <c r="AU8" s="71"/>
      <c r="AV8" s="71"/>
      <c r="AW8" s="71"/>
      <c r="AX8" s="71"/>
      <c r="AY8" s="71"/>
      <c r="AZ8" s="71"/>
      <c r="BA8" s="71"/>
      <c r="BB8" s="73">
        <f>データ!$T$6</f>
        <v>559.41</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41.04</v>
      </c>
      <c r="J10" s="71"/>
      <c r="K10" s="71"/>
      <c r="L10" s="71"/>
      <c r="M10" s="71"/>
      <c r="N10" s="71"/>
      <c r="O10" s="72"/>
      <c r="P10" s="73">
        <f>データ!$P$6</f>
        <v>98.79</v>
      </c>
      <c r="Q10" s="73"/>
      <c r="R10" s="73"/>
      <c r="S10" s="73"/>
      <c r="T10" s="73"/>
      <c r="U10" s="73"/>
      <c r="V10" s="73"/>
      <c r="W10" s="74">
        <f>データ!$Q$6</f>
        <v>2754</v>
      </c>
      <c r="X10" s="74"/>
      <c r="Y10" s="74"/>
      <c r="Z10" s="74"/>
      <c r="AA10" s="74"/>
      <c r="AB10" s="74"/>
      <c r="AC10" s="74"/>
      <c r="AD10" s="2"/>
      <c r="AE10" s="2"/>
      <c r="AF10" s="2"/>
      <c r="AG10" s="2"/>
      <c r="AH10" s="5"/>
      <c r="AI10" s="5"/>
      <c r="AJ10" s="5"/>
      <c r="AK10" s="5"/>
      <c r="AL10" s="74">
        <f>データ!$U$6</f>
        <v>45436</v>
      </c>
      <c r="AM10" s="74"/>
      <c r="AN10" s="74"/>
      <c r="AO10" s="74"/>
      <c r="AP10" s="74"/>
      <c r="AQ10" s="74"/>
      <c r="AR10" s="74"/>
      <c r="AS10" s="74"/>
      <c r="AT10" s="70">
        <f>データ!$V$6</f>
        <v>18.87</v>
      </c>
      <c r="AU10" s="71"/>
      <c r="AV10" s="71"/>
      <c r="AW10" s="71"/>
      <c r="AX10" s="71"/>
      <c r="AY10" s="71"/>
      <c r="AZ10" s="71"/>
      <c r="BA10" s="71"/>
      <c r="BB10" s="73">
        <f>データ!$W$6</f>
        <v>2407.84</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117</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422037</v>
      </c>
      <c r="D6" s="34">
        <f t="shared" si="3"/>
        <v>46</v>
      </c>
      <c r="E6" s="34">
        <f t="shared" si="3"/>
        <v>1</v>
      </c>
      <c r="F6" s="34">
        <f t="shared" si="3"/>
        <v>0</v>
      </c>
      <c r="G6" s="34">
        <f t="shared" si="3"/>
        <v>1</v>
      </c>
      <c r="H6" s="34" t="str">
        <f t="shared" si="3"/>
        <v>長崎県　島原市</v>
      </c>
      <c r="I6" s="34" t="str">
        <f t="shared" si="3"/>
        <v>法適用</v>
      </c>
      <c r="J6" s="34" t="str">
        <f t="shared" si="3"/>
        <v>水道事業</v>
      </c>
      <c r="K6" s="34" t="str">
        <f t="shared" si="3"/>
        <v>末端給水事業</v>
      </c>
      <c r="L6" s="34" t="str">
        <f t="shared" si="3"/>
        <v>A5</v>
      </c>
      <c r="M6" s="34">
        <f t="shared" si="3"/>
        <v>0</v>
      </c>
      <c r="N6" s="35" t="str">
        <f t="shared" si="3"/>
        <v>-</v>
      </c>
      <c r="O6" s="35">
        <f t="shared" si="3"/>
        <v>41.04</v>
      </c>
      <c r="P6" s="35">
        <f t="shared" si="3"/>
        <v>98.79</v>
      </c>
      <c r="Q6" s="35">
        <f t="shared" si="3"/>
        <v>2754</v>
      </c>
      <c r="R6" s="35">
        <f t="shared" si="3"/>
        <v>46414</v>
      </c>
      <c r="S6" s="35">
        <f t="shared" si="3"/>
        <v>82.97</v>
      </c>
      <c r="T6" s="35">
        <f t="shared" si="3"/>
        <v>559.41</v>
      </c>
      <c r="U6" s="35">
        <f t="shared" si="3"/>
        <v>45436</v>
      </c>
      <c r="V6" s="35">
        <f t="shared" si="3"/>
        <v>18.87</v>
      </c>
      <c r="W6" s="35">
        <f t="shared" si="3"/>
        <v>2407.84</v>
      </c>
      <c r="X6" s="36">
        <f>IF(X7="",NA(),X7)</f>
        <v>110.02</v>
      </c>
      <c r="Y6" s="36">
        <f t="shared" ref="Y6:AG6" si="4">IF(Y7="",NA(),Y7)</f>
        <v>98.61</v>
      </c>
      <c r="Z6" s="36">
        <f t="shared" si="4"/>
        <v>123.74</v>
      </c>
      <c r="AA6" s="36">
        <f t="shared" si="4"/>
        <v>122.79</v>
      </c>
      <c r="AB6" s="36">
        <f t="shared" si="4"/>
        <v>112.26</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939.15</v>
      </c>
      <c r="AU6" s="36">
        <f t="shared" ref="AU6:BC6" si="6">IF(AU7="",NA(),AU7)</f>
        <v>332.76</v>
      </c>
      <c r="AV6" s="36">
        <f t="shared" si="6"/>
        <v>200.98</v>
      </c>
      <c r="AW6" s="36">
        <f t="shared" si="6"/>
        <v>210.08</v>
      </c>
      <c r="AX6" s="36">
        <f t="shared" si="6"/>
        <v>283.57</v>
      </c>
      <c r="AY6" s="36">
        <f t="shared" si="6"/>
        <v>852.01</v>
      </c>
      <c r="AZ6" s="36">
        <f t="shared" si="6"/>
        <v>909.68</v>
      </c>
      <c r="BA6" s="36">
        <f t="shared" si="6"/>
        <v>382.09</v>
      </c>
      <c r="BB6" s="36">
        <f t="shared" si="6"/>
        <v>371.31</v>
      </c>
      <c r="BC6" s="36">
        <f t="shared" si="6"/>
        <v>377.63</v>
      </c>
      <c r="BD6" s="35" t="str">
        <f>IF(BD7="","",IF(BD7="-","【-】","【"&amp;SUBSTITUTE(TEXT(BD7,"#,##0.00"),"-","△")&amp;"】"))</f>
        <v>【262.87】</v>
      </c>
      <c r="BE6" s="36">
        <f>IF(BE7="",NA(),BE7)</f>
        <v>547.42999999999995</v>
      </c>
      <c r="BF6" s="36">
        <f t="shared" ref="BF6:BN6" si="7">IF(BF7="",NA(),BF7)</f>
        <v>538.99</v>
      </c>
      <c r="BG6" s="36">
        <f t="shared" si="7"/>
        <v>677.2</v>
      </c>
      <c r="BH6" s="36">
        <f t="shared" si="7"/>
        <v>708.71</v>
      </c>
      <c r="BI6" s="36">
        <f t="shared" si="7"/>
        <v>777.13</v>
      </c>
      <c r="BJ6" s="36">
        <f t="shared" si="7"/>
        <v>391.4</v>
      </c>
      <c r="BK6" s="36">
        <f t="shared" si="7"/>
        <v>382.65</v>
      </c>
      <c r="BL6" s="36">
        <f t="shared" si="7"/>
        <v>385.06</v>
      </c>
      <c r="BM6" s="36">
        <f t="shared" si="7"/>
        <v>373.09</v>
      </c>
      <c r="BN6" s="36">
        <f t="shared" si="7"/>
        <v>364.71</v>
      </c>
      <c r="BO6" s="35" t="str">
        <f>IF(BO7="","",IF(BO7="-","【-】","【"&amp;SUBSTITUTE(TEXT(BO7,"#,##0.00"),"-","△")&amp;"】"))</f>
        <v>【270.87】</v>
      </c>
      <c r="BP6" s="36">
        <f>IF(BP7="",NA(),BP7)</f>
        <v>108.17</v>
      </c>
      <c r="BQ6" s="36">
        <f t="shared" ref="BQ6:BY6" si="8">IF(BQ7="",NA(),BQ7)</f>
        <v>97.44</v>
      </c>
      <c r="BR6" s="36">
        <f t="shared" si="8"/>
        <v>117.23</v>
      </c>
      <c r="BS6" s="36">
        <f t="shared" si="8"/>
        <v>121.14</v>
      </c>
      <c r="BT6" s="36">
        <f t="shared" si="8"/>
        <v>110.26</v>
      </c>
      <c r="BU6" s="36">
        <f t="shared" si="8"/>
        <v>95.91</v>
      </c>
      <c r="BV6" s="36">
        <f t="shared" si="8"/>
        <v>96.1</v>
      </c>
      <c r="BW6" s="36">
        <f t="shared" si="8"/>
        <v>99.07</v>
      </c>
      <c r="BX6" s="36">
        <f t="shared" si="8"/>
        <v>99.99</v>
      </c>
      <c r="BY6" s="36">
        <f t="shared" si="8"/>
        <v>100.65</v>
      </c>
      <c r="BZ6" s="35" t="str">
        <f>IF(BZ7="","",IF(BZ7="-","【-】","【"&amp;SUBSTITUTE(TEXT(BZ7,"#,##0.00"),"-","△")&amp;"】"))</f>
        <v>【105.59】</v>
      </c>
      <c r="CA6" s="36">
        <f>IF(CA7="",NA(),CA7)</f>
        <v>98.22</v>
      </c>
      <c r="CB6" s="36">
        <f t="shared" ref="CB6:CJ6" si="9">IF(CB7="",NA(),CB7)</f>
        <v>109.06</v>
      </c>
      <c r="CC6" s="36">
        <f t="shared" si="9"/>
        <v>119.06</v>
      </c>
      <c r="CD6" s="36">
        <f t="shared" si="9"/>
        <v>117.49</v>
      </c>
      <c r="CE6" s="36">
        <f t="shared" si="9"/>
        <v>129.02000000000001</v>
      </c>
      <c r="CF6" s="36">
        <f t="shared" si="9"/>
        <v>179.29</v>
      </c>
      <c r="CG6" s="36">
        <f t="shared" si="9"/>
        <v>178.39</v>
      </c>
      <c r="CH6" s="36">
        <f t="shared" si="9"/>
        <v>173.03</v>
      </c>
      <c r="CI6" s="36">
        <f t="shared" si="9"/>
        <v>171.15</v>
      </c>
      <c r="CJ6" s="36">
        <f t="shared" si="9"/>
        <v>170.19</v>
      </c>
      <c r="CK6" s="35" t="str">
        <f>IF(CK7="","",IF(CK7="-","【-】","【"&amp;SUBSTITUTE(TEXT(CK7,"#,##0.00"),"-","△")&amp;"】"))</f>
        <v>【163.27】</v>
      </c>
      <c r="CL6" s="36">
        <f>IF(CL7="",NA(),CL7)</f>
        <v>56.01</v>
      </c>
      <c r="CM6" s="36">
        <f t="shared" ref="CM6:CU6" si="10">IF(CM7="",NA(),CM7)</f>
        <v>57.52</v>
      </c>
      <c r="CN6" s="36">
        <f t="shared" si="10"/>
        <v>60.1</v>
      </c>
      <c r="CO6" s="36">
        <f t="shared" si="10"/>
        <v>59.6</v>
      </c>
      <c r="CP6" s="36">
        <f t="shared" si="10"/>
        <v>60.2</v>
      </c>
      <c r="CQ6" s="36">
        <f t="shared" si="10"/>
        <v>59.09</v>
      </c>
      <c r="CR6" s="36">
        <f t="shared" si="10"/>
        <v>59.23</v>
      </c>
      <c r="CS6" s="36">
        <f t="shared" si="10"/>
        <v>58.58</v>
      </c>
      <c r="CT6" s="36">
        <f t="shared" si="10"/>
        <v>58.53</v>
      </c>
      <c r="CU6" s="36">
        <f t="shared" si="10"/>
        <v>59.01</v>
      </c>
      <c r="CV6" s="35" t="str">
        <f>IF(CV7="","",IF(CV7="-","【-】","【"&amp;SUBSTITUTE(TEXT(CV7,"#,##0.00"),"-","△")&amp;"】"))</f>
        <v>【59.94】</v>
      </c>
      <c r="CW6" s="36">
        <f>IF(CW7="",NA(),CW7)</f>
        <v>80.58</v>
      </c>
      <c r="CX6" s="36">
        <f t="shared" ref="CX6:DF6" si="11">IF(CX7="",NA(),CX7)</f>
        <v>78.77</v>
      </c>
      <c r="CY6" s="36">
        <f t="shared" si="11"/>
        <v>74.349999999999994</v>
      </c>
      <c r="CZ6" s="36">
        <f t="shared" si="11"/>
        <v>74</v>
      </c>
      <c r="DA6" s="36">
        <f t="shared" si="11"/>
        <v>68.150000000000006</v>
      </c>
      <c r="DB6" s="36">
        <f t="shared" si="11"/>
        <v>85.4</v>
      </c>
      <c r="DC6" s="36">
        <f t="shared" si="11"/>
        <v>85.53</v>
      </c>
      <c r="DD6" s="36">
        <f t="shared" si="11"/>
        <v>85.23</v>
      </c>
      <c r="DE6" s="36">
        <f t="shared" si="11"/>
        <v>85.26</v>
      </c>
      <c r="DF6" s="36">
        <f t="shared" si="11"/>
        <v>85.37</v>
      </c>
      <c r="DG6" s="35" t="str">
        <f>IF(DG7="","",IF(DG7="-","【-】","【"&amp;SUBSTITUTE(TEXT(DG7,"#,##0.00"),"-","△")&amp;"】"))</f>
        <v>【90.22】</v>
      </c>
      <c r="DH6" s="36">
        <f>IF(DH7="",NA(),DH7)</f>
        <v>37.979999999999997</v>
      </c>
      <c r="DI6" s="36">
        <f t="shared" ref="DI6:DQ6" si="12">IF(DI7="",NA(),DI7)</f>
        <v>38.909999999999997</v>
      </c>
      <c r="DJ6" s="36">
        <f t="shared" si="12"/>
        <v>29.34</v>
      </c>
      <c r="DK6" s="36">
        <f t="shared" si="12"/>
        <v>29.98</v>
      </c>
      <c r="DL6" s="36">
        <f t="shared" si="12"/>
        <v>32.31</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2.2000000000000002</v>
      </c>
      <c r="DT6" s="36">
        <f t="shared" ref="DT6:EB6" si="13">IF(DT7="",NA(),DT7)</f>
        <v>2.63</v>
      </c>
      <c r="DU6" s="36">
        <f t="shared" si="13"/>
        <v>3.73</v>
      </c>
      <c r="DV6" s="36">
        <f t="shared" si="13"/>
        <v>9.0399999999999991</v>
      </c>
      <c r="DW6" s="36">
        <f t="shared" si="13"/>
        <v>8.8800000000000008</v>
      </c>
      <c r="DX6" s="36">
        <f t="shared" si="13"/>
        <v>7.8</v>
      </c>
      <c r="DY6" s="36">
        <f t="shared" si="13"/>
        <v>8.39</v>
      </c>
      <c r="DZ6" s="36">
        <f t="shared" si="13"/>
        <v>10.09</v>
      </c>
      <c r="EA6" s="36">
        <f t="shared" si="13"/>
        <v>10.54</v>
      </c>
      <c r="EB6" s="36">
        <f t="shared" si="13"/>
        <v>12.03</v>
      </c>
      <c r="EC6" s="35" t="str">
        <f>IF(EC7="","",IF(EC7="-","【-】","【"&amp;SUBSTITUTE(TEXT(EC7,"#,##0.00"),"-","△")&amp;"】"))</f>
        <v>【15.00】</v>
      </c>
      <c r="ED6" s="36">
        <f>IF(ED7="",NA(),ED7)</f>
        <v>0.09</v>
      </c>
      <c r="EE6" s="36">
        <f t="shared" ref="EE6:EM6" si="14">IF(EE7="",NA(),EE7)</f>
        <v>0.04</v>
      </c>
      <c r="EF6" s="36">
        <f t="shared" si="14"/>
        <v>0.05</v>
      </c>
      <c r="EG6" s="36">
        <f t="shared" si="14"/>
        <v>0.54</v>
      </c>
      <c r="EH6" s="36">
        <f t="shared" si="14"/>
        <v>2.84</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422037</v>
      </c>
      <c r="D7" s="38">
        <v>46</v>
      </c>
      <c r="E7" s="38">
        <v>1</v>
      </c>
      <c r="F7" s="38">
        <v>0</v>
      </c>
      <c r="G7" s="38">
        <v>1</v>
      </c>
      <c r="H7" s="38" t="s">
        <v>105</v>
      </c>
      <c r="I7" s="38" t="s">
        <v>106</v>
      </c>
      <c r="J7" s="38" t="s">
        <v>107</v>
      </c>
      <c r="K7" s="38" t="s">
        <v>108</v>
      </c>
      <c r="L7" s="38" t="s">
        <v>109</v>
      </c>
      <c r="M7" s="38"/>
      <c r="N7" s="39" t="s">
        <v>110</v>
      </c>
      <c r="O7" s="39">
        <v>41.04</v>
      </c>
      <c r="P7" s="39">
        <v>98.79</v>
      </c>
      <c r="Q7" s="39">
        <v>2754</v>
      </c>
      <c r="R7" s="39">
        <v>46414</v>
      </c>
      <c r="S7" s="39">
        <v>82.97</v>
      </c>
      <c r="T7" s="39">
        <v>559.41</v>
      </c>
      <c r="U7" s="39">
        <v>45436</v>
      </c>
      <c r="V7" s="39">
        <v>18.87</v>
      </c>
      <c r="W7" s="39">
        <v>2407.84</v>
      </c>
      <c r="X7" s="39">
        <v>110.02</v>
      </c>
      <c r="Y7" s="39">
        <v>98.61</v>
      </c>
      <c r="Z7" s="39">
        <v>123.74</v>
      </c>
      <c r="AA7" s="39">
        <v>122.79</v>
      </c>
      <c r="AB7" s="39">
        <v>112.26</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939.15</v>
      </c>
      <c r="AU7" s="39">
        <v>332.76</v>
      </c>
      <c r="AV7" s="39">
        <v>200.98</v>
      </c>
      <c r="AW7" s="39">
        <v>210.08</v>
      </c>
      <c r="AX7" s="39">
        <v>283.57</v>
      </c>
      <c r="AY7" s="39">
        <v>852.01</v>
      </c>
      <c r="AZ7" s="39">
        <v>909.68</v>
      </c>
      <c r="BA7" s="39">
        <v>382.09</v>
      </c>
      <c r="BB7" s="39">
        <v>371.31</v>
      </c>
      <c r="BC7" s="39">
        <v>377.63</v>
      </c>
      <c r="BD7" s="39">
        <v>262.87</v>
      </c>
      <c r="BE7" s="39">
        <v>547.42999999999995</v>
      </c>
      <c r="BF7" s="39">
        <v>538.99</v>
      </c>
      <c r="BG7" s="39">
        <v>677.2</v>
      </c>
      <c r="BH7" s="39">
        <v>708.71</v>
      </c>
      <c r="BI7" s="39">
        <v>777.13</v>
      </c>
      <c r="BJ7" s="39">
        <v>391.4</v>
      </c>
      <c r="BK7" s="39">
        <v>382.65</v>
      </c>
      <c r="BL7" s="39">
        <v>385.06</v>
      </c>
      <c r="BM7" s="39">
        <v>373.09</v>
      </c>
      <c r="BN7" s="39">
        <v>364.71</v>
      </c>
      <c r="BO7" s="39">
        <v>270.87</v>
      </c>
      <c r="BP7" s="39">
        <v>108.17</v>
      </c>
      <c r="BQ7" s="39">
        <v>97.44</v>
      </c>
      <c r="BR7" s="39">
        <v>117.23</v>
      </c>
      <c r="BS7" s="39">
        <v>121.14</v>
      </c>
      <c r="BT7" s="39">
        <v>110.26</v>
      </c>
      <c r="BU7" s="39">
        <v>95.91</v>
      </c>
      <c r="BV7" s="39">
        <v>96.1</v>
      </c>
      <c r="BW7" s="39">
        <v>99.07</v>
      </c>
      <c r="BX7" s="39">
        <v>99.99</v>
      </c>
      <c r="BY7" s="39">
        <v>100.65</v>
      </c>
      <c r="BZ7" s="39">
        <v>105.59</v>
      </c>
      <c r="CA7" s="39">
        <v>98.22</v>
      </c>
      <c r="CB7" s="39">
        <v>109.06</v>
      </c>
      <c r="CC7" s="39">
        <v>119.06</v>
      </c>
      <c r="CD7" s="39">
        <v>117.49</v>
      </c>
      <c r="CE7" s="39">
        <v>129.02000000000001</v>
      </c>
      <c r="CF7" s="39">
        <v>179.29</v>
      </c>
      <c r="CG7" s="39">
        <v>178.39</v>
      </c>
      <c r="CH7" s="39">
        <v>173.03</v>
      </c>
      <c r="CI7" s="39">
        <v>171.15</v>
      </c>
      <c r="CJ7" s="39">
        <v>170.19</v>
      </c>
      <c r="CK7" s="39">
        <v>163.27000000000001</v>
      </c>
      <c r="CL7" s="39">
        <v>56.01</v>
      </c>
      <c r="CM7" s="39">
        <v>57.52</v>
      </c>
      <c r="CN7" s="39">
        <v>60.1</v>
      </c>
      <c r="CO7" s="39">
        <v>59.6</v>
      </c>
      <c r="CP7" s="39">
        <v>60.2</v>
      </c>
      <c r="CQ7" s="39">
        <v>59.09</v>
      </c>
      <c r="CR7" s="39">
        <v>59.23</v>
      </c>
      <c r="CS7" s="39">
        <v>58.58</v>
      </c>
      <c r="CT7" s="39">
        <v>58.53</v>
      </c>
      <c r="CU7" s="39">
        <v>59.01</v>
      </c>
      <c r="CV7" s="39">
        <v>59.94</v>
      </c>
      <c r="CW7" s="39">
        <v>80.58</v>
      </c>
      <c r="CX7" s="39">
        <v>78.77</v>
      </c>
      <c r="CY7" s="39">
        <v>74.349999999999994</v>
      </c>
      <c r="CZ7" s="39">
        <v>74</v>
      </c>
      <c r="DA7" s="39">
        <v>68.150000000000006</v>
      </c>
      <c r="DB7" s="39">
        <v>85.4</v>
      </c>
      <c r="DC7" s="39">
        <v>85.53</v>
      </c>
      <c r="DD7" s="39">
        <v>85.23</v>
      </c>
      <c r="DE7" s="39">
        <v>85.26</v>
      </c>
      <c r="DF7" s="39">
        <v>85.37</v>
      </c>
      <c r="DG7" s="39">
        <v>90.22</v>
      </c>
      <c r="DH7" s="39">
        <v>37.979999999999997</v>
      </c>
      <c r="DI7" s="39">
        <v>38.909999999999997</v>
      </c>
      <c r="DJ7" s="39">
        <v>29.34</v>
      </c>
      <c r="DK7" s="39">
        <v>29.98</v>
      </c>
      <c r="DL7" s="39">
        <v>32.31</v>
      </c>
      <c r="DM7" s="39">
        <v>36.36</v>
      </c>
      <c r="DN7" s="39">
        <v>37.340000000000003</v>
      </c>
      <c r="DO7" s="39">
        <v>44.31</v>
      </c>
      <c r="DP7" s="39">
        <v>45.75</v>
      </c>
      <c r="DQ7" s="39">
        <v>46.9</v>
      </c>
      <c r="DR7" s="39">
        <v>47.91</v>
      </c>
      <c r="DS7" s="39">
        <v>2.2000000000000002</v>
      </c>
      <c r="DT7" s="39">
        <v>2.63</v>
      </c>
      <c r="DU7" s="39">
        <v>3.73</v>
      </c>
      <c r="DV7" s="39">
        <v>9.0399999999999991</v>
      </c>
      <c r="DW7" s="39">
        <v>8.8800000000000008</v>
      </c>
      <c r="DX7" s="39">
        <v>7.8</v>
      </c>
      <c r="DY7" s="39">
        <v>8.39</v>
      </c>
      <c r="DZ7" s="39">
        <v>10.09</v>
      </c>
      <c r="EA7" s="39">
        <v>10.54</v>
      </c>
      <c r="EB7" s="39">
        <v>12.03</v>
      </c>
      <c r="EC7" s="39">
        <v>15</v>
      </c>
      <c r="ED7" s="39">
        <v>0.09</v>
      </c>
      <c r="EE7" s="39">
        <v>0.04</v>
      </c>
      <c r="EF7" s="39">
        <v>0.05</v>
      </c>
      <c r="EG7" s="39">
        <v>0.54</v>
      </c>
      <c r="EH7" s="39">
        <v>2.84</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熊谷　有人</cp:lastModifiedBy>
  <cp:lastPrinted>2018-01-31T09:44:54Z</cp:lastPrinted>
  <dcterms:created xsi:type="dcterms:W3CDTF">2017-12-25T01:37:12Z</dcterms:created>
  <dcterms:modified xsi:type="dcterms:W3CDTF">2018-01-31T10:09:11Z</dcterms:modified>
  <cp:category/>
</cp:coreProperties>
</file>