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ISEIHDD\share\財政課共有ファイル\公営企業関係\★経営比較分析表\H29\03【回答】水道→財政\水道より回答\"/>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W8" i="4" s="1"/>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T8" i="4"/>
  <c r="AL8" i="4"/>
  <c r="I8" i="4"/>
  <c r="B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<sst xmlns="http://schemas.openxmlformats.org/spreadsheetml/2006/main" count="232" uniqueCount="120">
  <si>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</si>
  <si>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</si>
  <si>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</si>
  <si>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</si>
  <si>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</si>
  <si>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</si>
  <si>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</si>
  <si>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</si>
  <si>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</si>
  <si>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</si>
  <si>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</si>
  <si>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</si>
  <si>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</si>
  <si>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</si>
  <si>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</si>
  <si>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</si>
  <si>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</si>
  <si>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</si>
  <si>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</si>
  <si>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</si>
  <si>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</si>
  <si>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</si>
  <si>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</si>
  <si>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</si>
  <si>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</si>
  <si>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</si>
  <si>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</si>
  <si>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</si>
  <si>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</si>
  <si>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</si>
  <si>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</si>
  <si>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</si>
  <si>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</si>
  <si>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</si>
  <si>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</si>
  <si>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</si>
  <si>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</si>
  <si>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</si>
  <si>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</si>
  <si>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</si>
  <si>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</si>
  <si>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</si>
  <si>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</si>
  <si>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</si>
  <si>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</si>
  <si>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</si>
  <si>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</si>
  <si>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</si>
  <si>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</si>
  <si>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</si>
  <si>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</si>
  <si>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</si>
  <si>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</si>
  <si>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</si>
  <si>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</si>
  <si>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</si>
  <si>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</si>
  <si>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</si>
  <si>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</si>
  <si>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</si>
  <si>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</si>
  <si>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</si>
  <si>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</si>
  <si>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</si>
  <si>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</si>
  <si>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</si>
  <si>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</si>
  <si>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</si>
  <si>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</si>
  <si>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</si>
  <si>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</si>
  <si>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</si>
  <si>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</si>
  <si>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</si>
  <si>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</si>
  <si>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</si>
  <si>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</si>
  <si>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</si>
  <si>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</si>
  <si>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</si>
  <si>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</si>
  <si>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</si>
  <si>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</si>
  <si>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</si>
  <si>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</si>
  <si>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</si>
  <si>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</si>
  <si>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</si>
  <si>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</si>
  <si>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</si>
  <si>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</si>
  <si>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</si>
  <si>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</si>
  <si>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</si>
  <si>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</si>
  <si>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</si>
  <si>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</si>
  <si>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</si>
  <si>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</si>
  <si>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</si>
  <si>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</si>
  <si>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</si>
  <si>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</si>
  <si>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</si>
  <si>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</si>
  <si>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大村市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</si>
  <si>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</si>
  <si>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</si>
  <si>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</si>
  <si>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</si>
  <si>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</si>
  <si>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</si>
  <si>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</si>
  <si>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</si>
  <si>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</si>
  <si>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</si>
  <si>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xml:space="preserve">自治体職員　民間企業出身      
</t>
    <phoneticPr fontId="4"/>
  </si>
  <si>
    <r>
      <t xml:space="preserve"> </t>
    </r>
    <r>
      <rPr>
        <sz val="11"/>
        <rFont val="ＭＳ ゴシック"/>
        <family val="3"/>
        <charset val="128"/>
      </rPr>
      <t xml:space="preserve">本市は、平成２８年３月に策定した「上下水道事業中期経営計画」に沿って平成２８年７月に料金値上げを実施しました。
①経常収支比率
　類似団体や前年度と比較して数値が高いのは、平成２８年７月の料金値上げにより収益が増加したことと、修繕費や委託料等の費用が減少したことによるものです。
③流動比率
　類似団体と比較して毎年多額の企業債元金を償還しているため数値が低くなっています。また前年度と比較して数値が高いのは、料金値上げの影響で流動資産が増加したことによるものです。
④企業債残高対給水収益比率
　類似団体と比較して数値が高いのは、ダムの嵩上げ工事や簡易水道統合事業など大型事業の多額の費用を企業債で賄ったことにより、料金収入の約５．６倍の企業債残高を抱えていることによるものです。
⑥給水原価
　前年度と比較して数値が低いのは、修繕費や委託料等の費用が減少していることによるものです。
⑧有収率
　平成２５年度から平成２６年度にかけて実施した有収率向上対策の結果、有収率は９０％まで改善しました。今後も有収率を維持できるよう漏水調査や漏水修繕を行っていきます。
</t>
    </r>
    <rPh sb="45" eb="47">
      <t>ネア</t>
    </rPh>
    <rPh sb="67" eb="69">
      <t>ルイジ</t>
    </rPh>
    <rPh sb="69" eb="71">
      <t>ダンタイ</t>
    </rPh>
    <rPh sb="83" eb="84">
      <t>タカ</t>
    </rPh>
    <rPh sb="98" eb="100">
      <t>ネア</t>
    </rPh>
    <rPh sb="104" eb="106">
      <t>シュウエキ</t>
    </rPh>
    <rPh sb="107" eb="109">
      <t>ゾウカ</t>
    </rPh>
    <rPh sb="177" eb="179">
      <t>スウチ</t>
    </rPh>
    <rPh sb="180" eb="181">
      <t>ヒク</t>
    </rPh>
    <rPh sb="191" eb="194">
      <t>ゼンネンド</t>
    </rPh>
    <rPh sb="195" eb="197">
      <t>ヒカク</t>
    </rPh>
    <rPh sb="199" eb="201">
      <t>スウチ</t>
    </rPh>
    <rPh sb="202" eb="203">
      <t>タカ</t>
    </rPh>
    <rPh sb="207" eb="209">
      <t>リョウキン</t>
    </rPh>
    <rPh sb="209" eb="211">
      <t>ネア</t>
    </rPh>
    <rPh sb="213" eb="215">
      <t>エイキョウ</t>
    </rPh>
    <rPh sb="216" eb="218">
      <t>リュウドウ</t>
    </rPh>
    <rPh sb="218" eb="220">
      <t>シサン</t>
    </rPh>
    <rPh sb="359" eb="361">
      <t>スウチ</t>
    </rPh>
    <rPh sb="362" eb="363">
      <t>ヒク</t>
    </rPh>
    <rPh sb="397" eb="399">
      <t>ユウシュウ</t>
    </rPh>
    <rPh sb="399" eb="400">
      <t>リツ</t>
    </rPh>
    <rPh sb="402" eb="404">
      <t>ヘイセイ</t>
    </rPh>
    <rPh sb="406" eb="407">
      <t>ネン</t>
    </rPh>
    <rPh sb="407" eb="408">
      <t>ド</t>
    </rPh>
    <rPh sb="410" eb="412">
      <t>ヘイセイ</t>
    </rPh>
    <rPh sb="414" eb="415">
      <t>ネン</t>
    </rPh>
    <rPh sb="415" eb="416">
      <t>ド</t>
    </rPh>
    <rPh sb="420" eb="422">
      <t>ジッシ</t>
    </rPh>
    <rPh sb="424" eb="426">
      <t>ユウシュウ</t>
    </rPh>
    <rPh sb="426" eb="427">
      <t>リツ</t>
    </rPh>
    <rPh sb="427" eb="429">
      <t>コウジョウ</t>
    </rPh>
    <rPh sb="429" eb="431">
      <t>タイサク</t>
    </rPh>
    <rPh sb="432" eb="434">
      <t>ケッカ</t>
    </rPh>
    <rPh sb="435" eb="437">
      <t>ユウシュウ</t>
    </rPh>
    <rPh sb="437" eb="438">
      <t>リツ</t>
    </rPh>
    <rPh sb="444" eb="446">
      <t>カイゼン</t>
    </rPh>
    <rPh sb="451" eb="453">
      <t>コンゴ</t>
    </rPh>
    <rPh sb="454" eb="456">
      <t>ユウシュウ</t>
    </rPh>
    <rPh sb="456" eb="457">
      <t>リツ</t>
    </rPh>
    <rPh sb="458" eb="460">
      <t>イジ</t>
    </rPh>
    <rPh sb="465" eb="467">
      <t>ロウスイ</t>
    </rPh>
    <rPh sb="467" eb="469">
      <t>チョウサ</t>
    </rPh>
    <rPh sb="470" eb="472">
      <t>ロウスイ</t>
    </rPh>
    <rPh sb="472" eb="474">
      <t>シュウゼン</t>
    </rPh>
    <rPh sb="475" eb="476">
      <t>オコナ</t>
    </rPh>
    <phoneticPr fontId="4"/>
  </si>
  <si>
    <t xml:space="preserve"> 平成２８年３月に策定した「上下水道事業中期経営計画」や「管路更新計画」に基づき管路や施設の計画的な更新を行っています。
②管路経年化率
　管路経年化率は年々数値が増加しており、計画的な管路更新を行う必要があります。
③管路更新率
　前年度と比較して数値が高いのは、平成２８年３月に策定した「管路更新計画」に基づき年間３ｋｍを目標に老朽管の更新を行っているからです。今後も計画に沿って更新を行っていきます。
</t>
    <rPh sb="63" eb="64">
      <t>カン</t>
    </rPh>
    <rPh sb="64" eb="65">
      <t>ロ</t>
    </rPh>
    <rPh sb="65" eb="68">
      <t>ケイネンカ</t>
    </rPh>
    <rPh sb="68" eb="69">
      <t>リツ</t>
    </rPh>
    <rPh sb="71" eb="73">
      <t>カンロ</t>
    </rPh>
    <rPh sb="73" eb="76">
      <t>ケイネンカ</t>
    </rPh>
    <rPh sb="76" eb="77">
      <t>リツ</t>
    </rPh>
    <rPh sb="78" eb="80">
      <t>ネンネン</t>
    </rPh>
    <rPh sb="80" eb="82">
      <t>スウチ</t>
    </rPh>
    <rPh sb="83" eb="85">
      <t>ゾウカ</t>
    </rPh>
    <rPh sb="90" eb="93">
      <t>ケイカクテキ</t>
    </rPh>
    <rPh sb="94" eb="95">
      <t>カン</t>
    </rPh>
    <rPh sb="95" eb="96">
      <t>ロ</t>
    </rPh>
    <rPh sb="96" eb="98">
      <t>コウシン</t>
    </rPh>
    <rPh sb="99" eb="100">
      <t>オコナ</t>
    </rPh>
    <rPh sb="101" eb="103">
      <t>ヒツヨウ</t>
    </rPh>
    <rPh sb="119" eb="122">
      <t>ゼンネンド</t>
    </rPh>
    <rPh sb="123" eb="125">
      <t>ヒカク</t>
    </rPh>
    <rPh sb="127" eb="129">
      <t>スウチ</t>
    </rPh>
    <rPh sb="130" eb="131">
      <t>タカ</t>
    </rPh>
    <rPh sb="159" eb="161">
      <t>ネンカン</t>
    </rPh>
    <rPh sb="165" eb="167">
      <t>モクヒョウ</t>
    </rPh>
    <rPh sb="168" eb="170">
      <t>ロウキュウ</t>
    </rPh>
    <rPh sb="170" eb="171">
      <t>カン</t>
    </rPh>
    <phoneticPr fontId="4"/>
  </si>
  <si>
    <t xml:space="preserve"> 今年度は、平成２８年３月に策定した「大村市上下水道事業中期経営計画」に計画されている事業を実施しました。また、平成２８年７月から料金値上げを実施し、経営改善に努めたことで前年度と比較して純利益や補填財源が増加しました。今後も施設や設備の更新に必要な財源の確保に努めていきます。
 また、平成２８年度に策定した経営戦略に基づき経営基盤の強化にも取り組みます。</t>
    <rPh sb="26" eb="28">
      <t>ジギョウ</t>
    </rPh>
    <rPh sb="36" eb="38">
      <t>ケイカク</t>
    </rPh>
    <rPh sb="46" eb="48">
      <t>ジッシ</t>
    </rPh>
    <rPh sb="67" eb="69">
      <t>ネア</t>
    </rPh>
    <rPh sb="75" eb="77">
      <t>ケイエイ</t>
    </rPh>
    <rPh sb="77" eb="79">
      <t>カイゼン</t>
    </rPh>
    <rPh sb="80" eb="81">
      <t>ツト</t>
    </rPh>
    <rPh sb="90" eb="92">
      <t>ヒカク</t>
    </rPh>
    <rPh sb="98" eb="100">
      <t>ホテン</t>
    </rPh>
    <rPh sb="100" eb="102">
      <t>ザイゲン</t>
    </rPh>
    <rPh sb="131" eb="132">
      <t>ツト</t>
    </rPh>
    <rPh sb="144" eb="146">
      <t>ヘイセイ</t>
    </rPh>
    <rPh sb="148" eb="149">
      <t>ネン</t>
    </rPh>
    <rPh sb="149" eb="150">
      <t>ド</t>
    </rPh>
    <rPh sb="151" eb="153">
      <t>サクテイ</t>
    </rPh>
    <rPh sb="155" eb="157">
      <t>ケイエイ</t>
    </rPh>
    <rPh sb="157" eb="159">
      <t>センリャク</t>
    </rPh>
    <rPh sb="160" eb="161">
      <t>モト</t>
    </rPh>
    <rPh sb="163" eb="165">
      <t>ケイエイ</t>
    </rPh>
    <rPh sb="165" eb="167">
      <t>キバン</t>
    </rPh>
    <rPh sb="168" eb="170">
      <t>キョウカ</t>
    </rPh>
    <rPh sb="172" eb="173">
      <t>ト</t>
    </rPh>
    <rPh sb="174" eb="175">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</si>
</sst>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top" wrapText="1" shrinkToFit="1"/>
      <protection locked="0"/>
    </xf>
    <xf numFmtId="0" fontId="5" fillId="0" borderId="5" xfId="1" applyNumberFormat="1" applyFont="1" applyBorder="1" applyAlignment="1" applyProtection="1">
      <alignment horizontal="center" vertical="top"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0.81</c:v>
                </c:pt>
                <c:pt idx="1">
                  <c:v>0.49</c:v>
                </c:pt>
                <c:pt idx="2">
                  <c:v>0.5</c:v>
                </c:pt>
                <c:pt idx="3">
                  <c:v>0.36</c:v>
                </c:pt>
                <c:pt idx="4">
                  <c:v>0.39</c:v>
                </c:pt>
              </c:numCache>
            </c:numRef>
          </c:val>
        </c:ser>
        <c:dLbls>
          <c:showLegendKey val="0"/>
          <c:showVal val="0"/>
          <c:showCatName val="0"/>
          <c:showSerName val="0"/>
          <c:showPercent val="0"/>
          <c:showBubbleSize val="0"/>
        </c:dLbls>
        <c:gapWidth val="150"/>
        <c:axId val="244974552"/>
        <c:axId val="24497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44974552"/>
        <c:axId val="244975728"/>
      </c:lineChart>
      <c:dateAx>
        <c:axId val="244974552"/>
        <c:scaling>
          <c:orientation val="minMax"/>
        </c:scaling>
        <c:delete val="1"/>
        <c:axPos val="b"/>
        <c:numFmt formatCode="ge" sourceLinked="1"/>
        <c:majorTickMark val="none"/>
        <c:minorTickMark val="none"/>
        <c:tickLblPos val="none"/>
        <c:crossAx val="244975728"/>
        <c:crosses val="autoZero"/>
        <c:auto val="1"/>
        <c:lblOffset val="100"/>
        <c:baseTimeUnit val="years"/>
      </c:dateAx>
      <c:valAx>
        <c:axId val="24497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974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72.290000000000006</c:v>
                </c:pt>
                <c:pt idx="1">
                  <c:v>70.52</c:v>
                </c:pt>
                <c:pt idx="2">
                  <c:v>65.34</c:v>
                </c:pt>
                <c:pt idx="3">
                  <c:v>65.790000000000006</c:v>
                </c:pt>
                <c:pt idx="4">
                  <c:v>66</c:v>
                </c:pt>
              </c:numCache>
            </c:numRef>
          </c:val>
        </c:ser>
        <c:dLbls>
          <c:showLegendKey val="0"/>
          <c:showVal val="0"/>
          <c:showCatName val="0"/>
          <c:showSerName val="0"/>
          <c:showPercent val="0"/>
          <c:showBubbleSize val="0"/>
        </c:dLbls>
        <c:gapWidth val="150"/>
        <c:axId val="190641400"/>
        <c:axId val="24006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190641400"/>
        <c:axId val="240064336"/>
      </c:lineChart>
      <c:dateAx>
        <c:axId val="190641400"/>
        <c:scaling>
          <c:orientation val="minMax"/>
        </c:scaling>
        <c:delete val="1"/>
        <c:axPos val="b"/>
        <c:numFmt formatCode="ge" sourceLinked="1"/>
        <c:majorTickMark val="none"/>
        <c:minorTickMark val="none"/>
        <c:tickLblPos val="none"/>
        <c:crossAx val="240064336"/>
        <c:crosses val="autoZero"/>
        <c:auto val="1"/>
        <c:lblOffset val="100"/>
        <c:baseTimeUnit val="years"/>
      </c:dateAx>
      <c:valAx>
        <c:axId val="24006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41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82.38</c:v>
                </c:pt>
                <c:pt idx="1">
                  <c:v>85.31</c:v>
                </c:pt>
                <c:pt idx="2">
                  <c:v>90.97</c:v>
                </c:pt>
                <c:pt idx="3">
                  <c:v>90.77</c:v>
                </c:pt>
                <c:pt idx="4">
                  <c:v>91.19</c:v>
                </c:pt>
              </c:numCache>
            </c:numRef>
          </c:val>
        </c:ser>
        <c:dLbls>
          <c:showLegendKey val="0"/>
          <c:showVal val="0"/>
          <c:showCatName val="0"/>
          <c:showSerName val="0"/>
          <c:showPercent val="0"/>
          <c:showBubbleSize val="0"/>
        </c:dLbls>
        <c:gapWidth val="150"/>
        <c:axId val="240065512"/>
        <c:axId val="24006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40065512"/>
        <c:axId val="240065904"/>
      </c:lineChart>
      <c:dateAx>
        <c:axId val="240065512"/>
        <c:scaling>
          <c:orientation val="minMax"/>
        </c:scaling>
        <c:delete val="1"/>
        <c:axPos val="b"/>
        <c:numFmt formatCode="ge" sourceLinked="1"/>
        <c:majorTickMark val="none"/>
        <c:minorTickMark val="none"/>
        <c:tickLblPos val="none"/>
        <c:crossAx val="240065904"/>
        <c:crosses val="autoZero"/>
        <c:auto val="1"/>
        <c:lblOffset val="100"/>
        <c:baseTimeUnit val="years"/>
      </c:dateAx>
      <c:valAx>
        <c:axId val="24006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06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105.56</c:v>
                </c:pt>
                <c:pt idx="1">
                  <c:v>106.02</c:v>
                </c:pt>
                <c:pt idx="2">
                  <c:v>106.26</c:v>
                </c:pt>
                <c:pt idx="3">
                  <c:v>111.24</c:v>
                </c:pt>
                <c:pt idx="4">
                  <c:v>120.94</c:v>
                </c:pt>
              </c:numCache>
            </c:numRef>
          </c:val>
        </c:ser>
        <c:dLbls>
          <c:showLegendKey val="0"/>
          <c:showVal val="0"/>
          <c:showCatName val="0"/>
          <c:showSerName val="0"/>
          <c:showPercent val="0"/>
          <c:showBubbleSize val="0"/>
        </c:dLbls>
        <c:gapWidth val="150"/>
        <c:axId val="244974160"/>
        <c:axId val="242314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44974160"/>
        <c:axId val="242314320"/>
      </c:lineChart>
      <c:dateAx>
        <c:axId val="244974160"/>
        <c:scaling>
          <c:orientation val="minMax"/>
        </c:scaling>
        <c:delete val="1"/>
        <c:axPos val="b"/>
        <c:numFmt formatCode="ge" sourceLinked="1"/>
        <c:majorTickMark val="none"/>
        <c:minorTickMark val="none"/>
        <c:tickLblPos val="none"/>
        <c:crossAx val="242314320"/>
        <c:crosses val="autoZero"/>
        <c:auto val="1"/>
        <c:lblOffset val="100"/>
        <c:baseTimeUnit val="years"/>
      </c:dateAx>
      <c:valAx>
        <c:axId val="2423143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97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41.53</c:v>
                </c:pt>
                <c:pt idx="1">
                  <c:v>43.26</c:v>
                </c:pt>
                <c:pt idx="2">
                  <c:v>46.18</c:v>
                </c:pt>
                <c:pt idx="3">
                  <c:v>48.07</c:v>
                </c:pt>
                <c:pt idx="4">
                  <c:v>49.42</c:v>
                </c:pt>
              </c:numCache>
            </c:numRef>
          </c:val>
        </c:ser>
        <c:dLbls>
          <c:showLegendKey val="0"/>
          <c:showVal val="0"/>
          <c:showCatName val="0"/>
          <c:showSerName val="0"/>
          <c:showPercent val="0"/>
          <c:showBubbleSize val="0"/>
        </c:dLbls>
        <c:gapWidth val="150"/>
        <c:axId val="242310792"/>
        <c:axId val="24231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42310792"/>
        <c:axId val="242311184"/>
      </c:lineChart>
      <c:dateAx>
        <c:axId val="242310792"/>
        <c:scaling>
          <c:orientation val="minMax"/>
        </c:scaling>
        <c:delete val="1"/>
        <c:axPos val="b"/>
        <c:numFmt formatCode="ge" sourceLinked="1"/>
        <c:majorTickMark val="none"/>
        <c:minorTickMark val="none"/>
        <c:tickLblPos val="none"/>
        <c:crossAx val="242311184"/>
        <c:crosses val="autoZero"/>
        <c:auto val="1"/>
        <c:lblOffset val="100"/>
        <c:baseTimeUnit val="years"/>
      </c:dateAx>
      <c:valAx>
        <c:axId val="24231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310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2.9</c:v>
                </c:pt>
                <c:pt idx="1">
                  <c:v>3.19</c:v>
                </c:pt>
                <c:pt idx="2">
                  <c:v>4.68</c:v>
                </c:pt>
                <c:pt idx="3">
                  <c:v>5.53</c:v>
                </c:pt>
                <c:pt idx="4">
                  <c:v>6.35</c:v>
                </c:pt>
              </c:numCache>
            </c:numRef>
          </c:val>
        </c:ser>
        <c:dLbls>
          <c:showLegendKey val="0"/>
          <c:showVal val="0"/>
          <c:showCatName val="0"/>
          <c:showSerName val="0"/>
          <c:showPercent val="0"/>
          <c:showBubbleSize val="0"/>
        </c:dLbls>
        <c:gapWidth val="150"/>
        <c:axId val="190599784"/>
        <c:axId val="19059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190599784"/>
        <c:axId val="190598608"/>
      </c:lineChart>
      <c:dateAx>
        <c:axId val="190599784"/>
        <c:scaling>
          <c:orientation val="minMax"/>
        </c:scaling>
        <c:delete val="1"/>
        <c:axPos val="b"/>
        <c:numFmt formatCode="ge" sourceLinked="1"/>
        <c:majorTickMark val="none"/>
        <c:minorTickMark val="none"/>
        <c:tickLblPos val="none"/>
        <c:crossAx val="190598608"/>
        <c:crosses val="autoZero"/>
        <c:auto val="1"/>
        <c:lblOffset val="100"/>
        <c:baseTimeUnit val="years"/>
      </c:dateAx>
      <c:valAx>
        <c:axId val="19059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599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39.79</c:v>
                </c:pt>
                <c:pt idx="1">
                  <c:v>34.93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406529488"/>
        <c:axId val="238325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406529488"/>
        <c:axId val="238325352"/>
      </c:lineChart>
      <c:dateAx>
        <c:axId val="406529488"/>
        <c:scaling>
          <c:orientation val="minMax"/>
        </c:scaling>
        <c:delete val="1"/>
        <c:axPos val="b"/>
        <c:numFmt formatCode="ge" sourceLinked="1"/>
        <c:majorTickMark val="none"/>
        <c:minorTickMark val="none"/>
        <c:tickLblPos val="none"/>
        <c:crossAx val="238325352"/>
        <c:crosses val="autoZero"/>
        <c:auto val="1"/>
        <c:lblOffset val="100"/>
        <c:baseTimeUnit val="years"/>
      </c:dateAx>
      <c:valAx>
        <c:axId val="238325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06529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295.02999999999997</c:v>
                </c:pt>
                <c:pt idx="1">
                  <c:v>298.02</c:v>
                </c:pt>
                <c:pt idx="2">
                  <c:v>97.28</c:v>
                </c:pt>
                <c:pt idx="3">
                  <c:v>114.68</c:v>
                </c:pt>
                <c:pt idx="4">
                  <c:v>136.16999999999999</c:v>
                </c:pt>
              </c:numCache>
            </c:numRef>
          </c:val>
        </c:ser>
        <c:dLbls>
          <c:showLegendKey val="0"/>
          <c:showVal val="0"/>
          <c:showCatName val="0"/>
          <c:showSerName val="0"/>
          <c:showPercent val="0"/>
          <c:showBubbleSize val="0"/>
        </c:dLbls>
        <c:gapWidth val="150"/>
        <c:axId val="238326528"/>
        <c:axId val="238326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38326528"/>
        <c:axId val="238326920"/>
      </c:lineChart>
      <c:dateAx>
        <c:axId val="238326528"/>
        <c:scaling>
          <c:orientation val="minMax"/>
        </c:scaling>
        <c:delete val="1"/>
        <c:axPos val="b"/>
        <c:numFmt formatCode="ge" sourceLinked="1"/>
        <c:majorTickMark val="none"/>
        <c:minorTickMark val="none"/>
        <c:tickLblPos val="none"/>
        <c:crossAx val="238326920"/>
        <c:crosses val="autoZero"/>
        <c:auto val="1"/>
        <c:lblOffset val="100"/>
        <c:baseTimeUnit val="years"/>
      </c:dateAx>
      <c:valAx>
        <c:axId val="2383269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832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714.48</c:v>
                </c:pt>
                <c:pt idx="1">
                  <c:v>668.33</c:v>
                </c:pt>
                <c:pt idx="2">
                  <c:v>648.42999999999995</c:v>
                </c:pt>
                <c:pt idx="3">
                  <c:v>614.30999999999995</c:v>
                </c:pt>
                <c:pt idx="4">
                  <c:v>556.44000000000005</c:v>
                </c:pt>
              </c:numCache>
            </c:numRef>
          </c:val>
        </c:ser>
        <c:dLbls>
          <c:showLegendKey val="0"/>
          <c:showVal val="0"/>
          <c:showCatName val="0"/>
          <c:showSerName val="0"/>
          <c:showPercent val="0"/>
          <c:showBubbleSize val="0"/>
        </c:dLbls>
        <c:gapWidth val="150"/>
        <c:axId val="238328096"/>
        <c:axId val="238328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238328096"/>
        <c:axId val="238328488"/>
      </c:lineChart>
      <c:dateAx>
        <c:axId val="238328096"/>
        <c:scaling>
          <c:orientation val="minMax"/>
        </c:scaling>
        <c:delete val="1"/>
        <c:axPos val="b"/>
        <c:numFmt formatCode="ge" sourceLinked="1"/>
        <c:majorTickMark val="none"/>
        <c:minorTickMark val="none"/>
        <c:tickLblPos val="none"/>
        <c:crossAx val="238328488"/>
        <c:crosses val="autoZero"/>
        <c:auto val="1"/>
        <c:lblOffset val="100"/>
        <c:baseTimeUnit val="years"/>
      </c:dateAx>
      <c:valAx>
        <c:axId val="238328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832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99.33</c:v>
                </c:pt>
                <c:pt idx="1">
                  <c:v>102.43</c:v>
                </c:pt>
                <c:pt idx="2">
                  <c:v>103.28</c:v>
                </c:pt>
                <c:pt idx="3">
                  <c:v>109.91</c:v>
                </c:pt>
                <c:pt idx="4">
                  <c:v>119.94</c:v>
                </c:pt>
              </c:numCache>
            </c:numRef>
          </c:val>
        </c:ser>
        <c:dLbls>
          <c:showLegendKey val="0"/>
          <c:showVal val="0"/>
          <c:showCatName val="0"/>
          <c:showSerName val="0"/>
          <c:showPercent val="0"/>
          <c:showBubbleSize val="0"/>
        </c:dLbls>
        <c:gapWidth val="150"/>
        <c:axId val="190638264"/>
        <c:axId val="19063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190638264"/>
        <c:axId val="190638656"/>
      </c:lineChart>
      <c:dateAx>
        <c:axId val="190638264"/>
        <c:scaling>
          <c:orientation val="minMax"/>
        </c:scaling>
        <c:delete val="1"/>
        <c:axPos val="b"/>
        <c:numFmt formatCode="ge" sourceLinked="1"/>
        <c:majorTickMark val="none"/>
        <c:minorTickMark val="none"/>
        <c:tickLblPos val="none"/>
        <c:crossAx val="190638656"/>
        <c:crosses val="autoZero"/>
        <c:auto val="1"/>
        <c:lblOffset val="100"/>
        <c:baseTimeUnit val="years"/>
      </c:dateAx>
      <c:valAx>
        <c:axId val="19063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3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190.26</c:v>
                </c:pt>
                <c:pt idx="1">
                  <c:v>184.59</c:v>
                </c:pt>
                <c:pt idx="2">
                  <c:v>183.05</c:v>
                </c:pt>
                <c:pt idx="3">
                  <c:v>171.94</c:v>
                </c:pt>
                <c:pt idx="4">
                  <c:v>165.91</c:v>
                </c:pt>
              </c:numCache>
            </c:numRef>
          </c:val>
        </c:ser>
        <c:dLbls>
          <c:showLegendKey val="0"/>
          <c:showVal val="0"/>
          <c:showCatName val="0"/>
          <c:showSerName val="0"/>
          <c:showPercent val="0"/>
          <c:showBubbleSize val="0"/>
        </c:dLbls>
        <c:gapWidth val="150"/>
        <c:axId val="190639832"/>
        <c:axId val="19064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190639832"/>
        <c:axId val="190640224"/>
      </c:lineChart>
      <c:dateAx>
        <c:axId val="190639832"/>
        <c:scaling>
          <c:orientation val="minMax"/>
        </c:scaling>
        <c:delete val="1"/>
        <c:axPos val="b"/>
        <c:numFmt formatCode="ge" sourceLinked="1"/>
        <c:majorTickMark val="none"/>
        <c:minorTickMark val="none"/>
        <c:tickLblPos val="none"/>
        <c:crossAx val="190640224"/>
        <c:crosses val="autoZero"/>
        <c:auto val="1"/>
        <c:lblOffset val="100"/>
        <c:baseTimeUnit val="years"/>
      </c:dateAx>
      <c:valAx>
        <c:axId val="19064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63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D55" zoomScale="80" zoomScaleNormal="80" workbookViewId="0">
      <selection activeCell="CB73" sqref="CB7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7" t="str">
        <f>データ!H6</f>
        <v>長崎県　大村市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5"/>
      <c r="AF8" s="85"/>
      <c r="AG8" s="85"/>
      <c r="AH8" s="85"/>
      <c r="AI8" s="85"/>
      <c r="AJ8" s="85"/>
      <c r="AK8" s="5"/>
      <c r="AL8" s="71">
        <f>データ!$R$6</f>
        <v>95249</v>
      </c>
      <c r="AM8" s="71"/>
      <c r="AN8" s="71"/>
      <c r="AO8" s="71"/>
      <c r="AP8" s="71"/>
      <c r="AQ8" s="71"/>
      <c r="AR8" s="71"/>
      <c r="AS8" s="71"/>
      <c r="AT8" s="67">
        <f>データ!$S$6</f>
        <v>126.62</v>
      </c>
      <c r="AU8" s="68"/>
      <c r="AV8" s="68"/>
      <c r="AW8" s="68"/>
      <c r="AX8" s="68"/>
      <c r="AY8" s="68"/>
      <c r="AZ8" s="68"/>
      <c r="BA8" s="68"/>
      <c r="BB8" s="70">
        <f>データ!$T$6</f>
        <v>752.24</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38.729999999999997</v>
      </c>
      <c r="J10" s="68"/>
      <c r="K10" s="68"/>
      <c r="L10" s="68"/>
      <c r="M10" s="68"/>
      <c r="N10" s="68"/>
      <c r="O10" s="69"/>
      <c r="P10" s="70">
        <f>データ!$P$6</f>
        <v>94.84</v>
      </c>
      <c r="Q10" s="70"/>
      <c r="R10" s="70"/>
      <c r="S10" s="70"/>
      <c r="T10" s="70"/>
      <c r="U10" s="70"/>
      <c r="V10" s="70"/>
      <c r="W10" s="71">
        <f>データ!$Q$6</f>
        <v>3834</v>
      </c>
      <c r="X10" s="71"/>
      <c r="Y10" s="71"/>
      <c r="Z10" s="71"/>
      <c r="AA10" s="71"/>
      <c r="AB10" s="71"/>
      <c r="AC10" s="71"/>
      <c r="AD10" s="2"/>
      <c r="AE10" s="2"/>
      <c r="AF10" s="2"/>
      <c r="AG10" s="2"/>
      <c r="AH10" s="5"/>
      <c r="AI10" s="5"/>
      <c r="AJ10" s="5"/>
      <c r="AK10" s="5"/>
      <c r="AL10" s="71">
        <f>データ!$U$6</f>
        <v>90235</v>
      </c>
      <c r="AM10" s="71"/>
      <c r="AN10" s="71"/>
      <c r="AO10" s="71"/>
      <c r="AP10" s="71"/>
      <c r="AQ10" s="71"/>
      <c r="AR10" s="71"/>
      <c r="AS10" s="71"/>
      <c r="AT10" s="67">
        <f>データ!$V$6</f>
        <v>55.29</v>
      </c>
      <c r="AU10" s="68"/>
      <c r="AV10" s="68"/>
      <c r="AW10" s="68"/>
      <c r="AX10" s="68"/>
      <c r="AY10" s="68"/>
      <c r="AZ10" s="68"/>
      <c r="BA10" s="68"/>
      <c r="BB10" s="70">
        <f>データ!$W$6</f>
        <v>1632.03</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119</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9" t="s">
        <v>65</v>
      </c>
      <c r="B4" s="31"/>
      <c r="C4" s="31"/>
      <c r="D4" s="31"/>
      <c r="E4" s="31"/>
      <c r="F4" s="31"/>
      <c r="G4" s="31"/>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422053</v>
      </c>
      <c r="D6" s="34">
        <f t="shared" si="3"/>
        <v>46</v>
      </c>
      <c r="E6" s="34">
        <f t="shared" si="3"/>
        <v>1</v>
      </c>
      <c r="F6" s="34">
        <f t="shared" si="3"/>
        <v>0</v>
      </c>
      <c r="G6" s="34">
        <f t="shared" si="3"/>
        <v>1</v>
      </c>
      <c r="H6" s="34" t="str">
        <f t="shared" si="3"/>
        <v>長崎県　大村市</v>
      </c>
      <c r="I6" s="34" t="str">
        <f t="shared" si="3"/>
        <v>法適用</v>
      </c>
      <c r="J6" s="34" t="str">
        <f t="shared" si="3"/>
        <v>水道事業</v>
      </c>
      <c r="K6" s="34" t="str">
        <f t="shared" si="3"/>
        <v>末端給水事業</v>
      </c>
      <c r="L6" s="34" t="str">
        <f t="shared" si="3"/>
        <v>A4</v>
      </c>
      <c r="M6" s="34">
        <f t="shared" si="3"/>
        <v>0</v>
      </c>
      <c r="N6" s="35" t="str">
        <f t="shared" si="3"/>
        <v>-</v>
      </c>
      <c r="O6" s="35">
        <f t="shared" si="3"/>
        <v>38.729999999999997</v>
      </c>
      <c r="P6" s="35">
        <f t="shared" si="3"/>
        <v>94.84</v>
      </c>
      <c r="Q6" s="35">
        <f t="shared" si="3"/>
        <v>3834</v>
      </c>
      <c r="R6" s="35">
        <f t="shared" si="3"/>
        <v>95249</v>
      </c>
      <c r="S6" s="35">
        <f t="shared" si="3"/>
        <v>126.62</v>
      </c>
      <c r="T6" s="35">
        <f t="shared" si="3"/>
        <v>752.24</v>
      </c>
      <c r="U6" s="35">
        <f t="shared" si="3"/>
        <v>90235</v>
      </c>
      <c r="V6" s="35">
        <f t="shared" si="3"/>
        <v>55.29</v>
      </c>
      <c r="W6" s="35">
        <f t="shared" si="3"/>
        <v>1632.03</v>
      </c>
      <c r="X6" s="36">
        <f>IF(X7="",NA(),X7)</f>
        <v>105.56</v>
      </c>
      <c r="Y6" s="36">
        <f t="shared" ref="Y6:AG6" si="4">IF(Y7="",NA(),Y7)</f>
        <v>106.02</v>
      </c>
      <c r="Z6" s="36">
        <f t="shared" si="4"/>
        <v>106.26</v>
      </c>
      <c r="AA6" s="36">
        <f t="shared" si="4"/>
        <v>111.24</v>
      </c>
      <c r="AB6" s="36">
        <f t="shared" si="4"/>
        <v>120.94</v>
      </c>
      <c r="AC6" s="36">
        <f t="shared" si="4"/>
        <v>108.24</v>
      </c>
      <c r="AD6" s="36">
        <f t="shared" si="4"/>
        <v>107.8</v>
      </c>
      <c r="AE6" s="36">
        <f t="shared" si="4"/>
        <v>111.96</v>
      </c>
      <c r="AF6" s="36">
        <f t="shared" si="4"/>
        <v>112.69</v>
      </c>
      <c r="AG6" s="36">
        <f t="shared" si="4"/>
        <v>113.16</v>
      </c>
      <c r="AH6" s="35" t="str">
        <f>IF(AH7="","",IF(AH7="-","【-】","【"&amp;SUBSTITUTE(TEXT(AH7,"#,##0.00"),"-","△")&amp;"】"))</f>
        <v>【114.35】</v>
      </c>
      <c r="AI6" s="36">
        <f>IF(AI7="",NA(),AI7)</f>
        <v>39.79</v>
      </c>
      <c r="AJ6" s="36">
        <f t="shared" ref="AJ6:AR6" si="5">IF(AJ7="",NA(),AJ7)</f>
        <v>34.93</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295.02999999999997</v>
      </c>
      <c r="AU6" s="36">
        <f t="shared" ref="AU6:BC6" si="6">IF(AU7="",NA(),AU7)</f>
        <v>298.02</v>
      </c>
      <c r="AV6" s="36">
        <f t="shared" si="6"/>
        <v>97.28</v>
      </c>
      <c r="AW6" s="36">
        <f t="shared" si="6"/>
        <v>114.68</v>
      </c>
      <c r="AX6" s="36">
        <f t="shared" si="6"/>
        <v>136.16999999999999</v>
      </c>
      <c r="AY6" s="36">
        <f t="shared" si="6"/>
        <v>701</v>
      </c>
      <c r="AZ6" s="36">
        <f t="shared" si="6"/>
        <v>739.59</v>
      </c>
      <c r="BA6" s="36">
        <f t="shared" si="6"/>
        <v>335.95</v>
      </c>
      <c r="BB6" s="36">
        <f t="shared" si="6"/>
        <v>346.59</v>
      </c>
      <c r="BC6" s="36">
        <f t="shared" si="6"/>
        <v>357.82</v>
      </c>
      <c r="BD6" s="35" t="str">
        <f>IF(BD7="","",IF(BD7="-","【-】","【"&amp;SUBSTITUTE(TEXT(BD7,"#,##0.00"),"-","△")&amp;"】"))</f>
        <v>【262.87】</v>
      </c>
      <c r="BE6" s="36">
        <f>IF(BE7="",NA(),BE7)</f>
        <v>714.48</v>
      </c>
      <c r="BF6" s="36">
        <f t="shared" ref="BF6:BN6" si="7">IF(BF7="",NA(),BF7)</f>
        <v>668.33</v>
      </c>
      <c r="BG6" s="36">
        <f t="shared" si="7"/>
        <v>648.42999999999995</v>
      </c>
      <c r="BH6" s="36">
        <f t="shared" si="7"/>
        <v>614.30999999999995</v>
      </c>
      <c r="BI6" s="36">
        <f t="shared" si="7"/>
        <v>556.44000000000005</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99.33</v>
      </c>
      <c r="BQ6" s="36">
        <f t="shared" ref="BQ6:BY6" si="8">IF(BQ7="",NA(),BQ7)</f>
        <v>102.43</v>
      </c>
      <c r="BR6" s="36">
        <f t="shared" si="8"/>
        <v>103.28</v>
      </c>
      <c r="BS6" s="36">
        <f t="shared" si="8"/>
        <v>109.91</v>
      </c>
      <c r="BT6" s="36">
        <f t="shared" si="8"/>
        <v>119.94</v>
      </c>
      <c r="BU6" s="36">
        <f t="shared" si="8"/>
        <v>100.27</v>
      </c>
      <c r="BV6" s="36">
        <f t="shared" si="8"/>
        <v>99.46</v>
      </c>
      <c r="BW6" s="36">
        <f t="shared" si="8"/>
        <v>105.21</v>
      </c>
      <c r="BX6" s="36">
        <f t="shared" si="8"/>
        <v>105.71</v>
      </c>
      <c r="BY6" s="36">
        <f t="shared" si="8"/>
        <v>106.01</v>
      </c>
      <c r="BZ6" s="35" t="str">
        <f>IF(BZ7="","",IF(BZ7="-","【-】","【"&amp;SUBSTITUTE(TEXT(BZ7,"#,##0.00"),"-","△")&amp;"】"))</f>
        <v>【105.59】</v>
      </c>
      <c r="CA6" s="36">
        <f>IF(CA7="",NA(),CA7)</f>
        <v>190.26</v>
      </c>
      <c r="CB6" s="36">
        <f t="shared" ref="CB6:CJ6" si="9">IF(CB7="",NA(),CB7)</f>
        <v>184.59</v>
      </c>
      <c r="CC6" s="36">
        <f t="shared" si="9"/>
        <v>183.05</v>
      </c>
      <c r="CD6" s="36">
        <f t="shared" si="9"/>
        <v>171.94</v>
      </c>
      <c r="CE6" s="36">
        <f t="shared" si="9"/>
        <v>165.91</v>
      </c>
      <c r="CF6" s="36">
        <f t="shared" si="9"/>
        <v>169.62</v>
      </c>
      <c r="CG6" s="36">
        <f t="shared" si="9"/>
        <v>171.78</v>
      </c>
      <c r="CH6" s="36">
        <f t="shared" si="9"/>
        <v>162.59</v>
      </c>
      <c r="CI6" s="36">
        <f t="shared" si="9"/>
        <v>162.15</v>
      </c>
      <c r="CJ6" s="36">
        <f t="shared" si="9"/>
        <v>162.24</v>
      </c>
      <c r="CK6" s="35" t="str">
        <f>IF(CK7="","",IF(CK7="-","【-】","【"&amp;SUBSTITUTE(TEXT(CK7,"#,##0.00"),"-","△")&amp;"】"))</f>
        <v>【163.27】</v>
      </c>
      <c r="CL6" s="36">
        <f>IF(CL7="",NA(),CL7)</f>
        <v>72.290000000000006</v>
      </c>
      <c r="CM6" s="36">
        <f t="shared" ref="CM6:CU6" si="10">IF(CM7="",NA(),CM7)</f>
        <v>70.52</v>
      </c>
      <c r="CN6" s="36">
        <f t="shared" si="10"/>
        <v>65.34</v>
      </c>
      <c r="CO6" s="36">
        <f t="shared" si="10"/>
        <v>65.790000000000006</v>
      </c>
      <c r="CP6" s="36">
        <f t="shared" si="10"/>
        <v>66</v>
      </c>
      <c r="CQ6" s="36">
        <f t="shared" si="10"/>
        <v>59.88</v>
      </c>
      <c r="CR6" s="36">
        <f t="shared" si="10"/>
        <v>59.68</v>
      </c>
      <c r="CS6" s="36">
        <f t="shared" si="10"/>
        <v>59.17</v>
      </c>
      <c r="CT6" s="36">
        <f t="shared" si="10"/>
        <v>59.34</v>
      </c>
      <c r="CU6" s="36">
        <f t="shared" si="10"/>
        <v>59.11</v>
      </c>
      <c r="CV6" s="35" t="str">
        <f>IF(CV7="","",IF(CV7="-","【-】","【"&amp;SUBSTITUTE(TEXT(CV7,"#,##0.00"),"-","△")&amp;"】"))</f>
        <v>【59.94】</v>
      </c>
      <c r="CW6" s="36">
        <f>IF(CW7="",NA(),CW7)</f>
        <v>82.38</v>
      </c>
      <c r="CX6" s="36">
        <f t="shared" ref="CX6:DF6" si="11">IF(CX7="",NA(),CX7)</f>
        <v>85.31</v>
      </c>
      <c r="CY6" s="36">
        <f t="shared" si="11"/>
        <v>90.97</v>
      </c>
      <c r="CZ6" s="36">
        <f t="shared" si="11"/>
        <v>90.77</v>
      </c>
      <c r="DA6" s="36">
        <f t="shared" si="11"/>
        <v>91.19</v>
      </c>
      <c r="DB6" s="36">
        <f t="shared" si="11"/>
        <v>87.65</v>
      </c>
      <c r="DC6" s="36">
        <f t="shared" si="11"/>
        <v>87.63</v>
      </c>
      <c r="DD6" s="36">
        <f t="shared" si="11"/>
        <v>87.6</v>
      </c>
      <c r="DE6" s="36">
        <f t="shared" si="11"/>
        <v>87.74</v>
      </c>
      <c r="DF6" s="36">
        <f t="shared" si="11"/>
        <v>87.91</v>
      </c>
      <c r="DG6" s="35" t="str">
        <f>IF(DG7="","",IF(DG7="-","【-】","【"&amp;SUBSTITUTE(TEXT(DG7,"#,##0.00"),"-","△")&amp;"】"))</f>
        <v>【90.22】</v>
      </c>
      <c r="DH6" s="36">
        <f>IF(DH7="",NA(),DH7)</f>
        <v>41.53</v>
      </c>
      <c r="DI6" s="36">
        <f t="shared" ref="DI6:DQ6" si="12">IF(DI7="",NA(),DI7)</f>
        <v>43.26</v>
      </c>
      <c r="DJ6" s="36">
        <f t="shared" si="12"/>
        <v>46.18</v>
      </c>
      <c r="DK6" s="36">
        <f t="shared" si="12"/>
        <v>48.07</v>
      </c>
      <c r="DL6" s="36">
        <f t="shared" si="12"/>
        <v>49.42</v>
      </c>
      <c r="DM6" s="36">
        <f t="shared" si="12"/>
        <v>38.69</v>
      </c>
      <c r="DN6" s="36">
        <f t="shared" si="12"/>
        <v>39.65</v>
      </c>
      <c r="DO6" s="36">
        <f t="shared" si="12"/>
        <v>45.25</v>
      </c>
      <c r="DP6" s="36">
        <f t="shared" si="12"/>
        <v>46.27</v>
      </c>
      <c r="DQ6" s="36">
        <f t="shared" si="12"/>
        <v>46.88</v>
      </c>
      <c r="DR6" s="35" t="str">
        <f>IF(DR7="","",IF(DR7="-","【-】","【"&amp;SUBSTITUTE(TEXT(DR7,"#,##0.00"),"-","△")&amp;"】"))</f>
        <v>【47.91】</v>
      </c>
      <c r="DS6" s="36">
        <f>IF(DS7="",NA(),DS7)</f>
        <v>2.9</v>
      </c>
      <c r="DT6" s="36">
        <f t="shared" ref="DT6:EB6" si="13">IF(DT7="",NA(),DT7)</f>
        <v>3.19</v>
      </c>
      <c r="DU6" s="36">
        <f t="shared" si="13"/>
        <v>4.68</v>
      </c>
      <c r="DV6" s="36">
        <f t="shared" si="13"/>
        <v>5.53</v>
      </c>
      <c r="DW6" s="36">
        <f t="shared" si="13"/>
        <v>6.35</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0.81</v>
      </c>
      <c r="EE6" s="36">
        <f t="shared" ref="EE6:EM6" si="14">IF(EE7="",NA(),EE7)</f>
        <v>0.49</v>
      </c>
      <c r="EF6" s="36">
        <f t="shared" si="14"/>
        <v>0.5</v>
      </c>
      <c r="EG6" s="36">
        <f t="shared" si="14"/>
        <v>0.36</v>
      </c>
      <c r="EH6" s="36">
        <f t="shared" si="14"/>
        <v>0.39</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422053</v>
      </c>
      <c r="D7" s="38">
        <v>46</v>
      </c>
      <c r="E7" s="38">
        <v>1</v>
      </c>
      <c r="F7" s="38">
        <v>0</v>
      </c>
      <c r="G7" s="38">
        <v>1</v>
      </c>
      <c r="H7" s="38" t="s">
        <v>105</v>
      </c>
      <c r="I7" s="38" t="s">
        <v>106</v>
      </c>
      <c r="J7" s="38" t="s">
        <v>107</v>
      </c>
      <c r="K7" s="38" t="s">
        <v>108</v>
      </c>
      <c r="L7" s="38" t="s">
        <v>109</v>
      </c>
      <c r="M7" s="38"/>
      <c r="N7" s="39" t="s">
        <v>110</v>
      </c>
      <c r="O7" s="39">
        <v>38.729999999999997</v>
      </c>
      <c r="P7" s="39">
        <v>94.84</v>
      </c>
      <c r="Q7" s="39">
        <v>3834</v>
      </c>
      <c r="R7" s="39">
        <v>95249</v>
      </c>
      <c r="S7" s="39">
        <v>126.62</v>
      </c>
      <c r="T7" s="39">
        <v>752.24</v>
      </c>
      <c r="U7" s="39">
        <v>90235</v>
      </c>
      <c r="V7" s="39">
        <v>55.29</v>
      </c>
      <c r="W7" s="39">
        <v>1632.03</v>
      </c>
      <c r="X7" s="39">
        <v>105.56</v>
      </c>
      <c r="Y7" s="39">
        <v>106.02</v>
      </c>
      <c r="Z7" s="39">
        <v>106.26</v>
      </c>
      <c r="AA7" s="39">
        <v>111.24</v>
      </c>
      <c r="AB7" s="39">
        <v>120.94</v>
      </c>
      <c r="AC7" s="39">
        <v>108.24</v>
      </c>
      <c r="AD7" s="39">
        <v>107.8</v>
      </c>
      <c r="AE7" s="39">
        <v>111.96</v>
      </c>
      <c r="AF7" s="39">
        <v>112.69</v>
      </c>
      <c r="AG7" s="39">
        <v>113.16</v>
      </c>
      <c r="AH7" s="39">
        <v>114.35</v>
      </c>
      <c r="AI7" s="39">
        <v>39.79</v>
      </c>
      <c r="AJ7" s="39">
        <v>34.93</v>
      </c>
      <c r="AK7" s="39">
        <v>0</v>
      </c>
      <c r="AL7" s="39">
        <v>0</v>
      </c>
      <c r="AM7" s="39">
        <v>0</v>
      </c>
      <c r="AN7" s="39">
        <v>4.46</v>
      </c>
      <c r="AO7" s="39">
        <v>4.3899999999999997</v>
      </c>
      <c r="AP7" s="39">
        <v>0.41</v>
      </c>
      <c r="AQ7" s="39">
        <v>0.54</v>
      </c>
      <c r="AR7" s="39">
        <v>0.68</v>
      </c>
      <c r="AS7" s="39">
        <v>0.79</v>
      </c>
      <c r="AT7" s="39">
        <v>295.02999999999997</v>
      </c>
      <c r="AU7" s="39">
        <v>298.02</v>
      </c>
      <c r="AV7" s="39">
        <v>97.28</v>
      </c>
      <c r="AW7" s="39">
        <v>114.68</v>
      </c>
      <c r="AX7" s="39">
        <v>136.16999999999999</v>
      </c>
      <c r="AY7" s="39">
        <v>701</v>
      </c>
      <c r="AZ7" s="39">
        <v>739.59</v>
      </c>
      <c r="BA7" s="39">
        <v>335.95</v>
      </c>
      <c r="BB7" s="39">
        <v>346.59</v>
      </c>
      <c r="BC7" s="39">
        <v>357.82</v>
      </c>
      <c r="BD7" s="39">
        <v>262.87</v>
      </c>
      <c r="BE7" s="39">
        <v>714.48</v>
      </c>
      <c r="BF7" s="39">
        <v>668.33</v>
      </c>
      <c r="BG7" s="39">
        <v>648.42999999999995</v>
      </c>
      <c r="BH7" s="39">
        <v>614.30999999999995</v>
      </c>
      <c r="BI7" s="39">
        <v>556.44000000000005</v>
      </c>
      <c r="BJ7" s="39">
        <v>330.99</v>
      </c>
      <c r="BK7" s="39">
        <v>324.08999999999997</v>
      </c>
      <c r="BL7" s="39">
        <v>319.82</v>
      </c>
      <c r="BM7" s="39">
        <v>312.02999999999997</v>
      </c>
      <c r="BN7" s="39">
        <v>307.45999999999998</v>
      </c>
      <c r="BO7" s="39">
        <v>270.87</v>
      </c>
      <c r="BP7" s="39">
        <v>99.33</v>
      </c>
      <c r="BQ7" s="39">
        <v>102.43</v>
      </c>
      <c r="BR7" s="39">
        <v>103.28</v>
      </c>
      <c r="BS7" s="39">
        <v>109.91</v>
      </c>
      <c r="BT7" s="39">
        <v>119.94</v>
      </c>
      <c r="BU7" s="39">
        <v>100.27</v>
      </c>
      <c r="BV7" s="39">
        <v>99.46</v>
      </c>
      <c r="BW7" s="39">
        <v>105.21</v>
      </c>
      <c r="BX7" s="39">
        <v>105.71</v>
      </c>
      <c r="BY7" s="39">
        <v>106.01</v>
      </c>
      <c r="BZ7" s="39">
        <v>105.59</v>
      </c>
      <c r="CA7" s="39">
        <v>190.26</v>
      </c>
      <c r="CB7" s="39">
        <v>184.59</v>
      </c>
      <c r="CC7" s="39">
        <v>183.05</v>
      </c>
      <c r="CD7" s="39">
        <v>171.94</v>
      </c>
      <c r="CE7" s="39">
        <v>165.91</v>
      </c>
      <c r="CF7" s="39">
        <v>169.62</v>
      </c>
      <c r="CG7" s="39">
        <v>171.78</v>
      </c>
      <c r="CH7" s="39">
        <v>162.59</v>
      </c>
      <c r="CI7" s="39">
        <v>162.15</v>
      </c>
      <c r="CJ7" s="39">
        <v>162.24</v>
      </c>
      <c r="CK7" s="39">
        <v>163.27000000000001</v>
      </c>
      <c r="CL7" s="39">
        <v>72.290000000000006</v>
      </c>
      <c r="CM7" s="39">
        <v>70.52</v>
      </c>
      <c r="CN7" s="39">
        <v>65.34</v>
      </c>
      <c r="CO7" s="39">
        <v>65.790000000000006</v>
      </c>
      <c r="CP7" s="39">
        <v>66</v>
      </c>
      <c r="CQ7" s="39">
        <v>59.88</v>
      </c>
      <c r="CR7" s="39">
        <v>59.68</v>
      </c>
      <c r="CS7" s="39">
        <v>59.17</v>
      </c>
      <c r="CT7" s="39">
        <v>59.34</v>
      </c>
      <c r="CU7" s="39">
        <v>59.11</v>
      </c>
      <c r="CV7" s="39">
        <v>59.94</v>
      </c>
      <c r="CW7" s="39">
        <v>82.38</v>
      </c>
      <c r="CX7" s="39">
        <v>85.31</v>
      </c>
      <c r="CY7" s="39">
        <v>90.97</v>
      </c>
      <c r="CZ7" s="39">
        <v>90.77</v>
      </c>
      <c r="DA7" s="39">
        <v>91.19</v>
      </c>
      <c r="DB7" s="39">
        <v>87.65</v>
      </c>
      <c r="DC7" s="39">
        <v>87.63</v>
      </c>
      <c r="DD7" s="39">
        <v>87.6</v>
      </c>
      <c r="DE7" s="39">
        <v>87.74</v>
      </c>
      <c r="DF7" s="39">
        <v>87.91</v>
      </c>
      <c r="DG7" s="39">
        <v>90.22</v>
      </c>
      <c r="DH7" s="39">
        <v>41.53</v>
      </c>
      <c r="DI7" s="39">
        <v>43.26</v>
      </c>
      <c r="DJ7" s="39">
        <v>46.18</v>
      </c>
      <c r="DK7" s="39">
        <v>48.07</v>
      </c>
      <c r="DL7" s="39">
        <v>49.42</v>
      </c>
      <c r="DM7" s="39">
        <v>38.69</v>
      </c>
      <c r="DN7" s="39">
        <v>39.65</v>
      </c>
      <c r="DO7" s="39">
        <v>45.25</v>
      </c>
      <c r="DP7" s="39">
        <v>46.27</v>
      </c>
      <c r="DQ7" s="39">
        <v>46.88</v>
      </c>
      <c r="DR7" s="39">
        <v>47.91</v>
      </c>
      <c r="DS7" s="39">
        <v>2.9</v>
      </c>
      <c r="DT7" s="39">
        <v>3.19</v>
      </c>
      <c r="DU7" s="39">
        <v>4.68</v>
      </c>
      <c r="DV7" s="39">
        <v>5.53</v>
      </c>
      <c r="DW7" s="39">
        <v>6.35</v>
      </c>
      <c r="DX7" s="39">
        <v>8.4</v>
      </c>
      <c r="DY7" s="39">
        <v>9.7100000000000009</v>
      </c>
      <c r="DZ7" s="39">
        <v>10.71</v>
      </c>
      <c r="EA7" s="39">
        <v>10.93</v>
      </c>
      <c r="EB7" s="39">
        <v>13.39</v>
      </c>
      <c r="EC7" s="39">
        <v>15</v>
      </c>
      <c r="ED7" s="39">
        <v>0.81</v>
      </c>
      <c r="EE7" s="39">
        <v>0.49</v>
      </c>
      <c r="EF7" s="39">
        <v>0.5</v>
      </c>
      <c r="EG7" s="39">
        <v>0.36</v>
      </c>
      <c r="EH7" s="39">
        <v>0.39</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2018-02-09T08:15:54Z</cp:lastPrinted>
  <dcterms:created xsi:type="dcterms:W3CDTF">2017-12-25T01:37:14Z</dcterms:created>
  <dcterms:modified xsi:type="dcterms:W3CDTF">2018-02-09T08:15:55Z</dcterms:modified>
  <cp:category/>
</cp:coreProperties>
</file>