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oumu282\Desktop\公営企業関係\H２９年度\経営比較分析表\【2／9(金)〆】公営企業に係る「経営比較分析表」の分析等\"/>
    </mc:Choice>
  </mc:AlternateContent>
  <workbookProtection workbookPassword="B319" lockStructure="1"/>
  <bookViews>
    <workbookView xWindow="0" yWindow="0" windowWidth="19200" windowHeight="1102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P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<sst xmlns="http://schemas.openxmlformats.org/spreadsheetml/2006/main" count="232" uniqueCount="120">
  <si>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</si>
  <si>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</si>
  <si>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</si>
  <si>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</si>
  <si>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</si>
  <si>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</si>
  <si>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</si>
  <si>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</si>
  <si>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</si>
  <si>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</si>
  <si>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</si>
  <si>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</si>
  <si>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</si>
  <si>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</si>
  <si>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</si>
  <si>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</si>
  <si>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</si>
  <si>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</si>
  <si>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</si>
  <si>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</si>
  <si>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</si>
  <si>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</si>
  <si>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</si>
  <si>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</si>
  <si>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</si>
  <si>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</si>
  <si>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</si>
  <si>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</si>
  <si>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</si>
  <si>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</si>
  <si>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</si>
  <si>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</si>
  <si>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</si>
  <si>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</si>
  <si>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</si>
  <si>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</si>
  <si>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</si>
  <si>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</si>
  <si>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</si>
  <si>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</si>
  <si>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</si>
  <si>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</si>
  <si>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</si>
  <si>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</si>
  <si>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</si>
  <si>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</si>
  <si>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</si>
  <si>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</si>
  <si>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</si>
  <si>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</si>
  <si>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</si>
  <si>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</si>
  <si>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</si>
  <si>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</si>
  <si>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</si>
  <si>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</si>
  <si>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</si>
  <si>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</si>
  <si>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</si>
  <si>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</si>
  <si>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</si>
  <si>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</si>
  <si>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</si>
  <si>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</si>
  <si>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</si>
  <si>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</si>
  <si>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</si>
  <si>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</si>
  <si>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</si>
  <si>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</si>
  <si>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</si>
  <si>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</si>
  <si>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</si>
  <si>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</si>
  <si>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</si>
  <si>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</si>
  <si>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</si>
  <si>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</si>
  <si>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</si>
  <si>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</si>
  <si>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</si>
  <si>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</si>
  <si>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</si>
  <si>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</si>
  <si>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</si>
  <si>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</si>
  <si>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</si>
  <si>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</si>
  <si>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</si>
  <si>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</si>
  <si>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</si>
  <si>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</si>
  <si>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</si>
  <si>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</si>
  <si>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</si>
  <si>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</si>
  <si>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</si>
  <si>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</si>
  <si>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</si>
  <si>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</si>
  <si>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</si>
  <si>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</si>
  <si>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</si>
  <si>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</si>
  <si>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</si>
  <si>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松浦市</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</si>
  <si>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</si>
  <si>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</si>
  <si>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</si>
  <si>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</si>
  <si>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</si>
  <si>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</si>
  <si>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</si>
  <si>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</si>
  <si>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</si>
  <si>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</si>
  <si>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①減価償却率は50％を超えており、類似団体平均より高めであることから、他団体と比較して施設等の更新と長寿命化計画を急ぎ計画的に進める必要がある。
②平成28年度当該値は異常値。正しい平成28年度当該値は8.47となる。
　管路の老朽化も２．①と同様に更新または長寿命化計画に組込み、老朽化による漏水等の防止に努める。
③平成28年度当該値は異常値。正しい平成28年度当該値は0.21となる。
　管路を含めた施設更新や長寿命化計画を策定した上で優先的に更新を行うべき個所を選定して効果を上げたい。</t>
    <rPh sb="45" eb="46">
      <t>トウ</t>
    </rPh>
    <rPh sb="57" eb="58">
      <t>イソ</t>
    </rPh>
    <rPh sb="63" eb="64">
      <t>スス</t>
    </rPh>
    <rPh sb="74" eb="76">
      <t>ヘイセイ</t>
    </rPh>
    <rPh sb="78" eb="79">
      <t>ネン</t>
    </rPh>
    <rPh sb="79" eb="80">
      <t>ド</t>
    </rPh>
    <rPh sb="80" eb="82">
      <t>トウガイ</t>
    </rPh>
    <rPh sb="82" eb="83">
      <t>チ</t>
    </rPh>
    <rPh sb="84" eb="87">
      <t>イジョウチ</t>
    </rPh>
    <rPh sb="88" eb="89">
      <t>タダ</t>
    </rPh>
    <rPh sb="91" eb="93">
      <t>ヘイセイ</t>
    </rPh>
    <rPh sb="95" eb="96">
      <t>ネン</t>
    </rPh>
    <rPh sb="96" eb="97">
      <t>ド</t>
    </rPh>
    <rPh sb="97" eb="99">
      <t>トウガイ</t>
    </rPh>
    <rPh sb="99" eb="100">
      <t>チ</t>
    </rPh>
    <rPh sb="111" eb="113">
      <t>カンロ</t>
    </rPh>
    <rPh sb="122" eb="124">
      <t>ドウヨウ</t>
    </rPh>
    <rPh sb="125" eb="127">
      <t>コウシン</t>
    </rPh>
    <rPh sb="130" eb="131">
      <t>チョウ</t>
    </rPh>
    <rPh sb="131" eb="134">
      <t>ジュミョウカ</t>
    </rPh>
    <rPh sb="134" eb="136">
      <t>ケイカク</t>
    </rPh>
    <rPh sb="137" eb="139">
      <t>クミコ</t>
    </rPh>
    <rPh sb="141" eb="144">
      <t>ロウキュウカ</t>
    </rPh>
    <rPh sb="147" eb="149">
      <t>ロウスイ</t>
    </rPh>
    <rPh sb="149" eb="150">
      <t>トウ</t>
    </rPh>
    <rPh sb="151" eb="153">
      <t>ボウシ</t>
    </rPh>
    <rPh sb="154" eb="155">
      <t>ツト</t>
    </rPh>
    <rPh sb="200" eb="201">
      <t>フク</t>
    </rPh>
    <rPh sb="203" eb="205">
      <t>シセツ</t>
    </rPh>
    <rPh sb="205" eb="207">
      <t>コウシン</t>
    </rPh>
    <rPh sb="208" eb="209">
      <t>チョウ</t>
    </rPh>
    <rPh sb="209" eb="212">
      <t>ジュミョウカ</t>
    </rPh>
    <rPh sb="212" eb="214">
      <t>ケイカク</t>
    </rPh>
    <rPh sb="215" eb="217">
      <t>サクテイ</t>
    </rPh>
    <rPh sb="219" eb="220">
      <t>ウエ</t>
    </rPh>
    <phoneticPr fontId="4"/>
  </si>
  <si>
    <t>①平成26年度から100％を上回って安定しているが、H30の簡易水道経営統合を見据えて経営状況の再確認が必要である。
②現在、累積欠損金の発生は無いが簡易水道経営統合に伴い欠損金が発生することを視野に入れ経営計画を策定しなければならない。
③流動比率は100％より高い数値を推移しており、現在のところ問題はないと思われる。
④比率は緩やかに下がっており現在も類似団体平均よりも下回っているが、H30の簡易水道経営統合後は現在の企業債在高に簡易水道債が加わる事と併せて今後の施設更新に伴う起債の利用を計画的に行わねばならない。
⑤過去未収金の回収も併せて100％を超える未収金対策の成果が出ており、今後もこれを維持していくよう努力する。
⑥有収水量の減に伴い費用の縮小等で給水原価を類似団体平均より低く保てている。簡易水道経営統合後は現在の原価から変動が見込まれるので、健全な経営計画による安定を目指す。
⑦施設利用率は平均よりも高く、遊休施設が無く水需要の季節による変動や緊急時に対応するための施設的な余裕を考えると、現在の利用率で安定することが望ましいと思われる。
⑧有収率は毎日の施設管理や通過水量の把握・点検を行うことで、類似団体平均の比率を超えているので、今後も現在の比率を維持したい。</t>
    <rPh sb="1" eb="3">
      <t>ヘイセイ</t>
    </rPh>
    <rPh sb="5" eb="7">
      <t>ネンド</t>
    </rPh>
    <rPh sb="14" eb="16">
      <t>ウワマワ</t>
    </rPh>
    <rPh sb="18" eb="20">
      <t>アンテイ</t>
    </rPh>
    <rPh sb="30" eb="32">
      <t>カンイ</t>
    </rPh>
    <rPh sb="32" eb="34">
      <t>スイドウ</t>
    </rPh>
    <rPh sb="34" eb="36">
      <t>ケイエイ</t>
    </rPh>
    <rPh sb="36" eb="38">
      <t>トウゴウ</t>
    </rPh>
    <rPh sb="39" eb="41">
      <t>ミス</t>
    </rPh>
    <rPh sb="43" eb="45">
      <t>ケイエイ</t>
    </rPh>
    <rPh sb="45" eb="47">
      <t>ジョウキョウ</t>
    </rPh>
    <rPh sb="48" eb="51">
      <t>サイカクニン</t>
    </rPh>
    <rPh sb="52" eb="54">
      <t>ヒツヨウ</t>
    </rPh>
    <rPh sb="75" eb="77">
      <t>カンイ</t>
    </rPh>
    <rPh sb="77" eb="79">
      <t>スイドウ</t>
    </rPh>
    <rPh sb="79" eb="81">
      <t>ケイエイ</t>
    </rPh>
    <rPh sb="81" eb="83">
      <t>トウゴウ</t>
    </rPh>
    <rPh sb="84" eb="85">
      <t>トモナ</t>
    </rPh>
    <rPh sb="86" eb="89">
      <t>ケッソンキン</t>
    </rPh>
    <rPh sb="90" eb="92">
      <t>ハッセイ</t>
    </rPh>
    <rPh sb="97" eb="99">
      <t>シヤ</t>
    </rPh>
    <rPh sb="100" eb="101">
      <t>イ</t>
    </rPh>
    <rPh sb="102" eb="104">
      <t>ケイエイ</t>
    </rPh>
    <rPh sb="104" eb="106">
      <t>ケイカク</t>
    </rPh>
    <rPh sb="107" eb="109">
      <t>サクテイ</t>
    </rPh>
    <rPh sb="200" eb="202">
      <t>カンイ</t>
    </rPh>
    <rPh sb="202" eb="204">
      <t>スイドウ</t>
    </rPh>
    <rPh sb="204" eb="206">
      <t>ケイエイ</t>
    </rPh>
    <rPh sb="206" eb="208">
      <t>トウゴウ</t>
    </rPh>
    <rPh sb="208" eb="209">
      <t>ゴ</t>
    </rPh>
    <rPh sb="210" eb="212">
      <t>ゲンザイ</t>
    </rPh>
    <rPh sb="213" eb="215">
      <t>キギョウ</t>
    </rPh>
    <rPh sb="215" eb="216">
      <t>サイ</t>
    </rPh>
    <rPh sb="216" eb="218">
      <t>アリダカ</t>
    </rPh>
    <rPh sb="219" eb="221">
      <t>カンイ</t>
    </rPh>
    <rPh sb="221" eb="223">
      <t>スイドウ</t>
    </rPh>
    <rPh sb="223" eb="224">
      <t>サイ</t>
    </rPh>
    <rPh sb="243" eb="245">
      <t>キサイ</t>
    </rPh>
    <rPh sb="246" eb="248">
      <t>リヨウ</t>
    </rPh>
    <rPh sb="249" eb="252">
      <t>ケイカクテキ</t>
    </rPh>
    <rPh sb="253" eb="254">
      <t>オコナ</t>
    </rPh>
    <rPh sb="264" eb="266">
      <t>カコ</t>
    </rPh>
    <rPh sb="266" eb="269">
      <t>ミシュウキン</t>
    </rPh>
    <rPh sb="270" eb="272">
      <t>カイシュウ</t>
    </rPh>
    <rPh sb="273" eb="274">
      <t>アワ</t>
    </rPh>
    <rPh sb="281" eb="282">
      <t>コ</t>
    </rPh>
    <rPh sb="290" eb="292">
      <t>セイカ</t>
    </rPh>
    <rPh sb="293" eb="294">
      <t>デ</t>
    </rPh>
    <rPh sb="298" eb="300">
      <t>コンゴ</t>
    </rPh>
    <rPh sb="304" eb="306">
      <t>イジ</t>
    </rPh>
    <rPh sb="312" eb="314">
      <t>ドリョク</t>
    </rPh>
    <rPh sb="319" eb="321">
      <t>ユウシュウ</t>
    </rPh>
    <rPh sb="321" eb="323">
      <t>スイリョウ</t>
    </rPh>
    <rPh sb="324" eb="325">
      <t>ゲン</t>
    </rPh>
    <rPh sb="326" eb="327">
      <t>トモナ</t>
    </rPh>
    <rPh sb="328" eb="330">
      <t>ヒヨウ</t>
    </rPh>
    <rPh sb="331" eb="333">
      <t>シュクショウ</t>
    </rPh>
    <rPh sb="333" eb="334">
      <t>トウ</t>
    </rPh>
    <rPh sb="335" eb="337">
      <t>キュウスイ</t>
    </rPh>
    <rPh sb="337" eb="339">
      <t>ゲンカ</t>
    </rPh>
    <rPh sb="340" eb="342">
      <t>ルイジ</t>
    </rPh>
    <rPh sb="342" eb="344">
      <t>ダンタイ</t>
    </rPh>
    <rPh sb="344" eb="346">
      <t>ヘイキン</t>
    </rPh>
    <rPh sb="348" eb="349">
      <t>ヒク</t>
    </rPh>
    <rPh sb="350" eb="351">
      <t>タモ</t>
    </rPh>
    <rPh sb="366" eb="368">
      <t>ゲンザイ</t>
    </rPh>
    <rPh sb="369" eb="371">
      <t>ゲンカ</t>
    </rPh>
    <rPh sb="373" eb="375">
      <t>ヘンドウ</t>
    </rPh>
    <rPh sb="376" eb="378">
      <t>ミコ</t>
    </rPh>
    <rPh sb="384" eb="386">
      <t>ケンゼン</t>
    </rPh>
    <rPh sb="387" eb="389">
      <t>ケイエイ</t>
    </rPh>
    <rPh sb="389" eb="391">
      <t>ケイカク</t>
    </rPh>
    <rPh sb="394" eb="396">
      <t>アンテイ</t>
    </rPh>
    <rPh sb="397" eb="399">
      <t>メザ</t>
    </rPh>
    <rPh sb="422" eb="423">
      <t>ナ</t>
    </rPh>
    <phoneticPr fontId="4"/>
  </si>
  <si>
    <t xml:space="preserve">
　分析項目における結果は、安定した結果が出ている。
　今後の課題としてはH30に簡易水道経営統合を予定しており、その影響で経営状況が変化する事が予想されるので、統合後の経営を踏まえた経営計画、施設更新・長寿命化計画を策定する必要がある。</t>
    <rPh sb="29" eb="31">
      <t>コンゴ</t>
    </rPh>
    <rPh sb="32" eb="34">
      <t>カダイ</t>
    </rPh>
    <rPh sb="42" eb="44">
      <t>カンイ</t>
    </rPh>
    <rPh sb="44" eb="46">
      <t>スイドウ</t>
    </rPh>
    <rPh sb="46" eb="48">
      <t>ケイエイ</t>
    </rPh>
    <rPh sb="48" eb="50">
      <t>トウゴウ</t>
    </rPh>
    <rPh sb="51" eb="53">
      <t>ヨテイ</t>
    </rPh>
    <rPh sb="60" eb="62">
      <t>エイキョウ</t>
    </rPh>
    <rPh sb="63" eb="65">
      <t>ケイエイ</t>
    </rPh>
    <rPh sb="65" eb="67">
      <t>ジョウキョウ</t>
    </rPh>
    <rPh sb="68" eb="70">
      <t>ヘンカ</t>
    </rPh>
    <rPh sb="72" eb="73">
      <t>コト</t>
    </rPh>
    <rPh sb="74" eb="76">
      <t>ヨソウ</t>
    </rPh>
    <rPh sb="82" eb="85">
      <t>トウゴウゴ</t>
    </rPh>
    <rPh sb="86" eb="88">
      <t>ケイエイ</t>
    </rPh>
    <rPh sb="89" eb="90">
      <t>フ</t>
    </rPh>
    <rPh sb="93" eb="95">
      <t>ケイエイ</t>
    </rPh>
    <rPh sb="95" eb="97">
      <t>ケイカク</t>
    </rPh>
    <rPh sb="98" eb="100">
      <t>シセツ</t>
    </rPh>
    <rPh sb="100" eb="102">
      <t>コウシン</t>
    </rPh>
    <rPh sb="103" eb="104">
      <t>チョウ</t>
    </rPh>
    <rPh sb="104" eb="107">
      <t>ジュミョウカ</t>
    </rPh>
    <rPh sb="107" eb="109">
      <t>ケイカク</t>
    </rPh>
    <rPh sb="110" eb="112">
      <t>サクテイ</t>
    </rPh>
    <rPh sb="114" eb="116">
      <t>ヒツヨウ</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</si>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</sst>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0.24</c:v>
                </c:pt>
                <c:pt idx="1">
                  <c:v>0.21</c:v>
                </c:pt>
                <c:pt idx="2">
                  <c:v>0.17</c:v>
                </c:pt>
                <c:pt idx="3" formatCode="#,##0.00;&quot;△&quot;#,##0.00">
                  <c:v>0</c:v>
                </c:pt>
                <c:pt idx="4" formatCode="#,##0.00;&quot;△&quot;#,##0.00">
                  <c:v>0</c:v>
                </c:pt>
              </c:numCache>
            </c:numRef>
          </c:val>
        </c:ser>
        <c:dLbls>
          <c:showLegendKey val="0"/>
          <c:showVal val="0"/>
          <c:showCatName val="0"/>
          <c:showSerName val="0"/>
          <c:showPercent val="0"/>
          <c:showBubbleSize val="0"/>
        </c:dLbls>
        <c:gapWidth val="150"/>
        <c:axId val="397637256"/>
        <c:axId val="349681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0.67</c:v>
                </c:pt>
                <c:pt idx="2">
                  <c:v>0.66</c:v>
                </c:pt>
                <c:pt idx="3">
                  <c:v>0.99</c:v>
                </c:pt>
                <c:pt idx="4">
                  <c:v>0.71</c:v>
                </c:pt>
              </c:numCache>
            </c:numRef>
          </c:val>
          <c:smooth val="0"/>
        </c:ser>
        <c:dLbls>
          <c:showLegendKey val="0"/>
          <c:showVal val="0"/>
          <c:showCatName val="0"/>
          <c:showSerName val="0"/>
          <c:showPercent val="0"/>
          <c:showBubbleSize val="0"/>
        </c:dLbls>
        <c:marker val="1"/>
        <c:smooth val="0"/>
        <c:axId val="397637256"/>
        <c:axId val="349681976"/>
      </c:lineChart>
      <c:dateAx>
        <c:axId val="397637256"/>
        <c:scaling>
          <c:orientation val="minMax"/>
        </c:scaling>
        <c:delete val="1"/>
        <c:axPos val="b"/>
        <c:numFmt formatCode="ge" sourceLinked="1"/>
        <c:majorTickMark val="none"/>
        <c:minorTickMark val="none"/>
        <c:tickLblPos val="none"/>
        <c:crossAx val="349681976"/>
        <c:crosses val="autoZero"/>
        <c:auto val="1"/>
        <c:lblOffset val="100"/>
        <c:baseTimeUnit val="years"/>
      </c:dateAx>
      <c:valAx>
        <c:axId val="349681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7637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65.16</c:v>
                </c:pt>
                <c:pt idx="1">
                  <c:v>67.39</c:v>
                </c:pt>
                <c:pt idx="2">
                  <c:v>70.489999999999995</c:v>
                </c:pt>
                <c:pt idx="3">
                  <c:v>67.94</c:v>
                </c:pt>
                <c:pt idx="4">
                  <c:v>68.22</c:v>
                </c:pt>
              </c:numCache>
            </c:numRef>
          </c:val>
        </c:ser>
        <c:dLbls>
          <c:showLegendKey val="0"/>
          <c:showVal val="0"/>
          <c:showCatName val="0"/>
          <c:showSerName val="0"/>
          <c:showPercent val="0"/>
          <c:showBubbleSize val="0"/>
        </c:dLbls>
        <c:gapWidth val="150"/>
        <c:axId val="292035760"/>
        <c:axId val="29203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55.68</c:v>
                </c:pt>
                <c:pt idx="1">
                  <c:v>55.64</c:v>
                </c:pt>
                <c:pt idx="2">
                  <c:v>55.13</c:v>
                </c:pt>
                <c:pt idx="3">
                  <c:v>54.77</c:v>
                </c:pt>
                <c:pt idx="4">
                  <c:v>54.92</c:v>
                </c:pt>
              </c:numCache>
            </c:numRef>
          </c:val>
          <c:smooth val="0"/>
        </c:ser>
        <c:dLbls>
          <c:showLegendKey val="0"/>
          <c:showVal val="0"/>
          <c:showCatName val="0"/>
          <c:showSerName val="0"/>
          <c:showPercent val="0"/>
          <c:showBubbleSize val="0"/>
        </c:dLbls>
        <c:marker val="1"/>
        <c:smooth val="0"/>
        <c:axId val="292035760"/>
        <c:axId val="292036152"/>
      </c:lineChart>
      <c:dateAx>
        <c:axId val="292035760"/>
        <c:scaling>
          <c:orientation val="minMax"/>
        </c:scaling>
        <c:delete val="1"/>
        <c:axPos val="b"/>
        <c:numFmt formatCode="ge" sourceLinked="1"/>
        <c:majorTickMark val="none"/>
        <c:minorTickMark val="none"/>
        <c:tickLblPos val="none"/>
        <c:crossAx val="292036152"/>
        <c:crosses val="autoZero"/>
        <c:auto val="1"/>
        <c:lblOffset val="100"/>
        <c:baseTimeUnit val="years"/>
      </c:dateAx>
      <c:valAx>
        <c:axId val="29203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035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87.63</c:v>
                </c:pt>
                <c:pt idx="1">
                  <c:v>86.38</c:v>
                </c:pt>
                <c:pt idx="2">
                  <c:v>83.24</c:v>
                </c:pt>
                <c:pt idx="3">
                  <c:v>87.89</c:v>
                </c:pt>
                <c:pt idx="4">
                  <c:v>86.8</c:v>
                </c:pt>
              </c:numCache>
            </c:numRef>
          </c:val>
        </c:ser>
        <c:dLbls>
          <c:showLegendKey val="0"/>
          <c:showVal val="0"/>
          <c:showCatName val="0"/>
          <c:showSerName val="0"/>
          <c:showPercent val="0"/>
          <c:showBubbleSize val="0"/>
        </c:dLbls>
        <c:gapWidth val="150"/>
        <c:axId val="292037328"/>
        <c:axId val="29325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83.18</c:v>
                </c:pt>
                <c:pt idx="1">
                  <c:v>83.09</c:v>
                </c:pt>
                <c:pt idx="2">
                  <c:v>83</c:v>
                </c:pt>
                <c:pt idx="3">
                  <c:v>82.89</c:v>
                </c:pt>
                <c:pt idx="4">
                  <c:v>82.66</c:v>
                </c:pt>
              </c:numCache>
            </c:numRef>
          </c:val>
          <c:smooth val="0"/>
        </c:ser>
        <c:dLbls>
          <c:showLegendKey val="0"/>
          <c:showVal val="0"/>
          <c:showCatName val="0"/>
          <c:showSerName val="0"/>
          <c:showPercent val="0"/>
          <c:showBubbleSize val="0"/>
        </c:dLbls>
        <c:marker val="1"/>
        <c:smooth val="0"/>
        <c:axId val="292037328"/>
        <c:axId val="293259424"/>
      </c:lineChart>
      <c:dateAx>
        <c:axId val="292037328"/>
        <c:scaling>
          <c:orientation val="minMax"/>
        </c:scaling>
        <c:delete val="1"/>
        <c:axPos val="b"/>
        <c:numFmt formatCode="ge" sourceLinked="1"/>
        <c:majorTickMark val="none"/>
        <c:minorTickMark val="none"/>
        <c:tickLblPos val="none"/>
        <c:crossAx val="293259424"/>
        <c:crosses val="autoZero"/>
        <c:auto val="1"/>
        <c:lblOffset val="100"/>
        <c:baseTimeUnit val="years"/>
      </c:dateAx>
      <c:valAx>
        <c:axId val="29325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037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95.58</c:v>
                </c:pt>
                <c:pt idx="1">
                  <c:v>100.34</c:v>
                </c:pt>
                <c:pt idx="2">
                  <c:v>110.4</c:v>
                </c:pt>
                <c:pt idx="3">
                  <c:v>113.4</c:v>
                </c:pt>
                <c:pt idx="4">
                  <c:v>120.02</c:v>
                </c:pt>
              </c:numCache>
            </c:numRef>
          </c:val>
        </c:ser>
        <c:dLbls>
          <c:showLegendKey val="0"/>
          <c:showVal val="0"/>
          <c:showCatName val="0"/>
          <c:showSerName val="0"/>
          <c:showPercent val="0"/>
          <c:showBubbleSize val="0"/>
        </c:dLbls>
        <c:gapWidth val="150"/>
        <c:axId val="349683152"/>
        <c:axId val="349683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107.57</c:v>
                </c:pt>
                <c:pt idx="1">
                  <c:v>106.55</c:v>
                </c:pt>
                <c:pt idx="2">
                  <c:v>110.01</c:v>
                </c:pt>
                <c:pt idx="3">
                  <c:v>111.21</c:v>
                </c:pt>
                <c:pt idx="4">
                  <c:v>111.71</c:v>
                </c:pt>
              </c:numCache>
            </c:numRef>
          </c:val>
          <c:smooth val="0"/>
        </c:ser>
        <c:dLbls>
          <c:showLegendKey val="0"/>
          <c:showVal val="0"/>
          <c:showCatName val="0"/>
          <c:showSerName val="0"/>
          <c:showPercent val="0"/>
          <c:showBubbleSize val="0"/>
        </c:dLbls>
        <c:marker val="1"/>
        <c:smooth val="0"/>
        <c:axId val="349683152"/>
        <c:axId val="349683544"/>
      </c:lineChart>
      <c:dateAx>
        <c:axId val="349683152"/>
        <c:scaling>
          <c:orientation val="minMax"/>
        </c:scaling>
        <c:delete val="1"/>
        <c:axPos val="b"/>
        <c:numFmt formatCode="ge" sourceLinked="1"/>
        <c:majorTickMark val="none"/>
        <c:minorTickMark val="none"/>
        <c:tickLblPos val="none"/>
        <c:crossAx val="349683544"/>
        <c:crosses val="autoZero"/>
        <c:auto val="1"/>
        <c:lblOffset val="100"/>
        <c:baseTimeUnit val="years"/>
      </c:dateAx>
      <c:valAx>
        <c:axId val="3496835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968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50.03</c:v>
                </c:pt>
                <c:pt idx="1">
                  <c:v>51.74</c:v>
                </c:pt>
                <c:pt idx="2">
                  <c:v>54.67</c:v>
                </c:pt>
                <c:pt idx="3">
                  <c:v>56.5</c:v>
                </c:pt>
                <c:pt idx="4">
                  <c:v>58.11</c:v>
                </c:pt>
              </c:numCache>
            </c:numRef>
          </c:val>
        </c:ser>
        <c:dLbls>
          <c:showLegendKey val="0"/>
          <c:showVal val="0"/>
          <c:showCatName val="0"/>
          <c:showSerName val="0"/>
          <c:showPercent val="0"/>
          <c:showBubbleSize val="0"/>
        </c:dLbls>
        <c:gapWidth val="150"/>
        <c:axId val="218993360"/>
        <c:axId val="21899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38.07</c:v>
                </c:pt>
                <c:pt idx="1">
                  <c:v>39.06</c:v>
                </c:pt>
                <c:pt idx="2">
                  <c:v>46.66</c:v>
                </c:pt>
                <c:pt idx="3">
                  <c:v>47.46</c:v>
                </c:pt>
                <c:pt idx="4">
                  <c:v>48.49</c:v>
                </c:pt>
              </c:numCache>
            </c:numRef>
          </c:val>
          <c:smooth val="0"/>
        </c:ser>
        <c:dLbls>
          <c:showLegendKey val="0"/>
          <c:showVal val="0"/>
          <c:showCatName val="0"/>
          <c:showSerName val="0"/>
          <c:showPercent val="0"/>
          <c:showBubbleSize val="0"/>
        </c:dLbls>
        <c:marker val="1"/>
        <c:smooth val="0"/>
        <c:axId val="218993360"/>
        <c:axId val="218993752"/>
      </c:lineChart>
      <c:dateAx>
        <c:axId val="218993360"/>
        <c:scaling>
          <c:orientation val="minMax"/>
        </c:scaling>
        <c:delete val="1"/>
        <c:axPos val="b"/>
        <c:numFmt formatCode="ge" sourceLinked="1"/>
        <c:majorTickMark val="none"/>
        <c:minorTickMark val="none"/>
        <c:tickLblPos val="none"/>
        <c:crossAx val="218993752"/>
        <c:crosses val="autoZero"/>
        <c:auto val="1"/>
        <c:lblOffset val="100"/>
        <c:baseTimeUnit val="years"/>
      </c:dateAx>
      <c:valAx>
        <c:axId val="21899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993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5.64</c:v>
                </c:pt>
                <c:pt idx="1">
                  <c:v>7.53</c:v>
                </c:pt>
                <c:pt idx="2">
                  <c:v>7.79</c:v>
                </c:pt>
                <c:pt idx="3">
                  <c:v>8.48</c:v>
                </c:pt>
                <c:pt idx="4">
                  <c:v>59.65</c:v>
                </c:pt>
              </c:numCache>
            </c:numRef>
          </c:val>
        </c:ser>
        <c:dLbls>
          <c:showLegendKey val="0"/>
          <c:showVal val="0"/>
          <c:showCatName val="0"/>
          <c:showSerName val="0"/>
          <c:showPercent val="0"/>
          <c:showBubbleSize val="0"/>
        </c:dLbls>
        <c:gapWidth val="150"/>
        <c:axId val="217745896"/>
        <c:axId val="21774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7.73</c:v>
                </c:pt>
                <c:pt idx="1">
                  <c:v>8.8699999999999992</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217745896"/>
        <c:axId val="217746288"/>
      </c:lineChart>
      <c:dateAx>
        <c:axId val="217745896"/>
        <c:scaling>
          <c:orientation val="minMax"/>
        </c:scaling>
        <c:delete val="1"/>
        <c:axPos val="b"/>
        <c:numFmt formatCode="ge" sourceLinked="1"/>
        <c:majorTickMark val="none"/>
        <c:minorTickMark val="none"/>
        <c:tickLblPos val="none"/>
        <c:crossAx val="217746288"/>
        <c:crosses val="autoZero"/>
        <c:auto val="1"/>
        <c:lblOffset val="100"/>
        <c:baseTimeUnit val="years"/>
      </c:dateAx>
      <c:valAx>
        <c:axId val="217746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745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1378496"/>
        <c:axId val="221378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9.34</c:v>
                </c:pt>
                <c:pt idx="1">
                  <c:v>9.56</c:v>
                </c:pt>
                <c:pt idx="2">
                  <c:v>2.8</c:v>
                </c:pt>
                <c:pt idx="3">
                  <c:v>1.93</c:v>
                </c:pt>
                <c:pt idx="4">
                  <c:v>1.72</c:v>
                </c:pt>
              </c:numCache>
            </c:numRef>
          </c:val>
          <c:smooth val="0"/>
        </c:ser>
        <c:dLbls>
          <c:showLegendKey val="0"/>
          <c:showVal val="0"/>
          <c:showCatName val="0"/>
          <c:showSerName val="0"/>
          <c:showPercent val="0"/>
          <c:showBubbleSize val="0"/>
        </c:dLbls>
        <c:marker val="1"/>
        <c:smooth val="0"/>
        <c:axId val="221378496"/>
        <c:axId val="221378888"/>
      </c:lineChart>
      <c:dateAx>
        <c:axId val="221378496"/>
        <c:scaling>
          <c:orientation val="minMax"/>
        </c:scaling>
        <c:delete val="1"/>
        <c:axPos val="b"/>
        <c:numFmt formatCode="ge" sourceLinked="1"/>
        <c:majorTickMark val="none"/>
        <c:minorTickMark val="none"/>
        <c:tickLblPos val="none"/>
        <c:crossAx val="221378888"/>
        <c:crosses val="autoZero"/>
        <c:auto val="1"/>
        <c:lblOffset val="100"/>
        <c:baseTimeUnit val="years"/>
      </c:dateAx>
      <c:valAx>
        <c:axId val="2213788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2137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1572.93</c:v>
                </c:pt>
                <c:pt idx="1">
                  <c:v>329.04</c:v>
                </c:pt>
                <c:pt idx="2">
                  <c:v>335.18</c:v>
                </c:pt>
                <c:pt idx="3">
                  <c:v>347.87</c:v>
                </c:pt>
                <c:pt idx="4">
                  <c:v>415.52</c:v>
                </c:pt>
              </c:numCache>
            </c:numRef>
          </c:val>
        </c:ser>
        <c:dLbls>
          <c:showLegendKey val="0"/>
          <c:showVal val="0"/>
          <c:showCatName val="0"/>
          <c:showSerName val="0"/>
          <c:showPercent val="0"/>
          <c:showBubbleSize val="0"/>
        </c:dLbls>
        <c:gapWidth val="150"/>
        <c:axId val="358074520"/>
        <c:axId val="358074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915.5</c:v>
                </c:pt>
                <c:pt idx="1">
                  <c:v>963.24</c:v>
                </c:pt>
                <c:pt idx="2">
                  <c:v>381.53</c:v>
                </c:pt>
                <c:pt idx="3">
                  <c:v>391.54</c:v>
                </c:pt>
                <c:pt idx="4">
                  <c:v>384.34</c:v>
                </c:pt>
              </c:numCache>
            </c:numRef>
          </c:val>
          <c:smooth val="0"/>
        </c:ser>
        <c:dLbls>
          <c:showLegendKey val="0"/>
          <c:showVal val="0"/>
          <c:showCatName val="0"/>
          <c:showSerName val="0"/>
          <c:showPercent val="0"/>
          <c:showBubbleSize val="0"/>
        </c:dLbls>
        <c:marker val="1"/>
        <c:smooth val="0"/>
        <c:axId val="358074520"/>
        <c:axId val="358074912"/>
      </c:lineChart>
      <c:dateAx>
        <c:axId val="358074520"/>
        <c:scaling>
          <c:orientation val="minMax"/>
        </c:scaling>
        <c:delete val="1"/>
        <c:axPos val="b"/>
        <c:numFmt formatCode="ge" sourceLinked="1"/>
        <c:majorTickMark val="none"/>
        <c:minorTickMark val="none"/>
        <c:tickLblPos val="none"/>
        <c:crossAx val="358074912"/>
        <c:crosses val="autoZero"/>
        <c:auto val="1"/>
        <c:lblOffset val="100"/>
        <c:baseTimeUnit val="years"/>
      </c:dateAx>
      <c:valAx>
        <c:axId val="3580749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07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330.3</c:v>
                </c:pt>
                <c:pt idx="1">
                  <c:v>292.91000000000003</c:v>
                </c:pt>
                <c:pt idx="2">
                  <c:v>257.35000000000002</c:v>
                </c:pt>
                <c:pt idx="3">
                  <c:v>217.88</c:v>
                </c:pt>
                <c:pt idx="4">
                  <c:v>188.52</c:v>
                </c:pt>
              </c:numCache>
            </c:numRef>
          </c:val>
        </c:ser>
        <c:dLbls>
          <c:showLegendKey val="0"/>
          <c:showVal val="0"/>
          <c:showCatName val="0"/>
          <c:showSerName val="0"/>
          <c:showPercent val="0"/>
          <c:showBubbleSize val="0"/>
        </c:dLbls>
        <c:gapWidth val="150"/>
        <c:axId val="358076088"/>
        <c:axId val="351396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404.78</c:v>
                </c:pt>
                <c:pt idx="1">
                  <c:v>400.38</c:v>
                </c:pt>
                <c:pt idx="2">
                  <c:v>393.27</c:v>
                </c:pt>
                <c:pt idx="3">
                  <c:v>386.97</c:v>
                </c:pt>
                <c:pt idx="4">
                  <c:v>380.58</c:v>
                </c:pt>
              </c:numCache>
            </c:numRef>
          </c:val>
          <c:smooth val="0"/>
        </c:ser>
        <c:dLbls>
          <c:showLegendKey val="0"/>
          <c:showVal val="0"/>
          <c:showCatName val="0"/>
          <c:showSerName val="0"/>
          <c:showPercent val="0"/>
          <c:showBubbleSize val="0"/>
        </c:dLbls>
        <c:marker val="1"/>
        <c:smooth val="0"/>
        <c:axId val="358076088"/>
        <c:axId val="351396680"/>
      </c:lineChart>
      <c:dateAx>
        <c:axId val="358076088"/>
        <c:scaling>
          <c:orientation val="minMax"/>
        </c:scaling>
        <c:delete val="1"/>
        <c:axPos val="b"/>
        <c:numFmt formatCode="ge" sourceLinked="1"/>
        <c:majorTickMark val="none"/>
        <c:minorTickMark val="none"/>
        <c:tickLblPos val="none"/>
        <c:crossAx val="351396680"/>
        <c:crosses val="autoZero"/>
        <c:auto val="1"/>
        <c:lblOffset val="100"/>
        <c:baseTimeUnit val="years"/>
      </c:dateAx>
      <c:valAx>
        <c:axId val="3513966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58076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87.98</c:v>
                </c:pt>
                <c:pt idx="1">
                  <c:v>91.72</c:v>
                </c:pt>
                <c:pt idx="2">
                  <c:v>104.05</c:v>
                </c:pt>
                <c:pt idx="3">
                  <c:v>106.9</c:v>
                </c:pt>
                <c:pt idx="4">
                  <c:v>113</c:v>
                </c:pt>
              </c:numCache>
            </c:numRef>
          </c:val>
        </c:ser>
        <c:dLbls>
          <c:showLegendKey val="0"/>
          <c:showVal val="0"/>
          <c:showCatName val="0"/>
          <c:showSerName val="0"/>
          <c:showPercent val="0"/>
          <c:showBubbleSize val="0"/>
        </c:dLbls>
        <c:gapWidth val="150"/>
        <c:axId val="221378104"/>
        <c:axId val="351397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98.07</c:v>
                </c:pt>
                <c:pt idx="1">
                  <c:v>96.56</c:v>
                </c:pt>
                <c:pt idx="2">
                  <c:v>100.47</c:v>
                </c:pt>
                <c:pt idx="3">
                  <c:v>101.72</c:v>
                </c:pt>
                <c:pt idx="4">
                  <c:v>102.38</c:v>
                </c:pt>
              </c:numCache>
            </c:numRef>
          </c:val>
          <c:smooth val="0"/>
        </c:ser>
        <c:dLbls>
          <c:showLegendKey val="0"/>
          <c:showVal val="0"/>
          <c:showCatName val="0"/>
          <c:showSerName val="0"/>
          <c:showPercent val="0"/>
          <c:showBubbleSize val="0"/>
        </c:dLbls>
        <c:marker val="1"/>
        <c:smooth val="0"/>
        <c:axId val="221378104"/>
        <c:axId val="351397856"/>
      </c:lineChart>
      <c:dateAx>
        <c:axId val="221378104"/>
        <c:scaling>
          <c:orientation val="minMax"/>
        </c:scaling>
        <c:delete val="1"/>
        <c:axPos val="b"/>
        <c:numFmt formatCode="ge" sourceLinked="1"/>
        <c:majorTickMark val="none"/>
        <c:minorTickMark val="none"/>
        <c:tickLblPos val="none"/>
        <c:crossAx val="351397856"/>
        <c:crosses val="autoZero"/>
        <c:auto val="1"/>
        <c:lblOffset val="100"/>
        <c:baseTimeUnit val="years"/>
      </c:dateAx>
      <c:valAx>
        <c:axId val="35139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1378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134.12</c:v>
                </c:pt>
                <c:pt idx="1">
                  <c:v>128.11000000000001</c:v>
                </c:pt>
                <c:pt idx="2">
                  <c:v>112.82</c:v>
                </c:pt>
                <c:pt idx="3">
                  <c:v>109.81</c:v>
                </c:pt>
                <c:pt idx="4">
                  <c:v>103.8</c:v>
                </c:pt>
              </c:numCache>
            </c:numRef>
          </c:val>
        </c:ser>
        <c:dLbls>
          <c:showLegendKey val="0"/>
          <c:showVal val="0"/>
          <c:showCatName val="0"/>
          <c:showSerName val="0"/>
          <c:showPercent val="0"/>
          <c:showBubbleSize val="0"/>
        </c:dLbls>
        <c:gapWidth val="150"/>
        <c:axId val="220588392"/>
        <c:axId val="22058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172.26</c:v>
                </c:pt>
                <c:pt idx="1">
                  <c:v>177.14</c:v>
                </c:pt>
                <c:pt idx="2">
                  <c:v>169.82</c:v>
                </c:pt>
                <c:pt idx="3">
                  <c:v>168.2</c:v>
                </c:pt>
                <c:pt idx="4">
                  <c:v>168.67</c:v>
                </c:pt>
              </c:numCache>
            </c:numRef>
          </c:val>
          <c:smooth val="0"/>
        </c:ser>
        <c:dLbls>
          <c:showLegendKey val="0"/>
          <c:showVal val="0"/>
          <c:showCatName val="0"/>
          <c:showSerName val="0"/>
          <c:showPercent val="0"/>
          <c:showBubbleSize val="0"/>
        </c:dLbls>
        <c:marker val="1"/>
        <c:smooth val="0"/>
        <c:axId val="220588392"/>
        <c:axId val="220588784"/>
      </c:lineChart>
      <c:dateAx>
        <c:axId val="220588392"/>
        <c:scaling>
          <c:orientation val="minMax"/>
        </c:scaling>
        <c:delete val="1"/>
        <c:axPos val="b"/>
        <c:numFmt formatCode="ge" sourceLinked="1"/>
        <c:majorTickMark val="none"/>
        <c:minorTickMark val="none"/>
        <c:tickLblPos val="none"/>
        <c:crossAx val="220588784"/>
        <c:crosses val="autoZero"/>
        <c:auto val="1"/>
        <c:lblOffset val="100"/>
        <c:baseTimeUnit val="years"/>
      </c:dateAx>
      <c:valAx>
        <c:axId val="22058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058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x14ac:dyDescent="0.15">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x14ac:dyDescent="0.15">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86" t="str">
        <f>データ!H6</f>
        <v>長崎県　松浦市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f>データ!$R$6</f>
        <v>23725</v>
      </c>
      <c r="AM8" s="71"/>
      <c r="AN8" s="71"/>
      <c r="AO8" s="71"/>
      <c r="AP8" s="71"/>
      <c r="AQ8" s="71"/>
      <c r="AR8" s="71"/>
      <c r="AS8" s="71"/>
      <c r="AT8" s="67">
        <f>データ!$S$6</f>
        <v>130.55000000000001</v>
      </c>
      <c r="AU8" s="68"/>
      <c r="AV8" s="68"/>
      <c r="AW8" s="68"/>
      <c r="AX8" s="68"/>
      <c r="AY8" s="68"/>
      <c r="AZ8" s="68"/>
      <c r="BA8" s="68"/>
      <c r="BB8" s="70">
        <f>データ!$T$6</f>
        <v>181.73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x14ac:dyDescent="0.15">
      <c r="A10" s="2"/>
      <c r="B10" s="67" t="str">
        <f>データ!$N$6</f>
        <v>-</v>
      </c>
      <c r="C10" s="68"/>
      <c r="D10" s="68"/>
      <c r="E10" s="68"/>
      <c r="F10" s="68"/>
      <c r="G10" s="68"/>
      <c r="H10" s="68"/>
      <c r="I10" s="67">
        <f>データ!$O$6</f>
        <v>78.55</v>
      </c>
      <c r="J10" s="68"/>
      <c r="K10" s="68"/>
      <c r="L10" s="68"/>
      <c r="M10" s="68"/>
      <c r="N10" s="68"/>
      <c r="O10" s="69"/>
      <c r="P10" s="70">
        <f>データ!$P$6</f>
        <v>65.77</v>
      </c>
      <c r="Q10" s="70"/>
      <c r="R10" s="70"/>
      <c r="S10" s="70"/>
      <c r="T10" s="70"/>
      <c r="U10" s="70"/>
      <c r="V10" s="70"/>
      <c r="W10" s="71">
        <f>データ!$Q$6</f>
        <v>2478</v>
      </c>
      <c r="X10" s="71"/>
      <c r="Y10" s="71"/>
      <c r="Z10" s="71"/>
      <c r="AA10" s="71"/>
      <c r="AB10" s="71"/>
      <c r="AC10" s="71"/>
      <c r="AD10" s="2"/>
      <c r="AE10" s="2"/>
      <c r="AF10" s="2"/>
      <c r="AG10" s="2"/>
      <c r="AH10" s="5"/>
      <c r="AI10" s="5"/>
      <c r="AJ10" s="5"/>
      <c r="AK10" s="5"/>
      <c r="AL10" s="71">
        <f>データ!$U$6</f>
        <v>15500</v>
      </c>
      <c r="AM10" s="71"/>
      <c r="AN10" s="71"/>
      <c r="AO10" s="71"/>
      <c r="AP10" s="71"/>
      <c r="AQ10" s="71"/>
      <c r="AR10" s="71"/>
      <c r="AS10" s="71"/>
      <c r="AT10" s="67">
        <f>データ!$V$6</f>
        <v>44.33</v>
      </c>
      <c r="AU10" s="68"/>
      <c r="AV10" s="68"/>
      <c r="AW10" s="68"/>
      <c r="AX10" s="68"/>
      <c r="AY10" s="68"/>
      <c r="AZ10" s="68"/>
      <c r="BA10" s="68"/>
      <c r="BB10" s="70">
        <f>データ!$W$6</f>
        <v>349.65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x14ac:dyDescent="0.15">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x14ac:dyDescent="0.15">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x14ac:dyDescent="0.15">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x14ac:dyDescent="0.15">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x14ac:dyDescent="0.15">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x14ac:dyDescent="0.15">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422088</v>
      </c>
      <c r="D6" s="34">
        <f t="shared" si="3"/>
        <v>46</v>
      </c>
      <c r="E6" s="34">
        <f t="shared" si="3"/>
        <v>1</v>
      </c>
      <c r="F6" s="34">
        <f t="shared" si="3"/>
        <v>0</v>
      </c>
      <c r="G6" s="34">
        <f t="shared" si="3"/>
        <v>1</v>
      </c>
      <c r="H6" s="34" t="str">
        <f t="shared" si="3"/>
        <v>長崎県　松浦市</v>
      </c>
      <c r="I6" s="34" t="str">
        <f t="shared" si="3"/>
        <v>法適用</v>
      </c>
      <c r="J6" s="34" t="str">
        <f t="shared" si="3"/>
        <v>水道事業</v>
      </c>
      <c r="K6" s="34" t="str">
        <f t="shared" si="3"/>
        <v>末端給水事業</v>
      </c>
      <c r="L6" s="34" t="str">
        <f t="shared" si="3"/>
        <v>A6</v>
      </c>
      <c r="M6" s="34">
        <f t="shared" si="3"/>
        <v>0</v>
      </c>
      <c r="N6" s="35" t="str">
        <f t="shared" si="3"/>
        <v>-</v>
      </c>
      <c r="O6" s="35">
        <f t="shared" si="3"/>
        <v>78.55</v>
      </c>
      <c r="P6" s="35">
        <f t="shared" si="3"/>
        <v>65.77</v>
      </c>
      <c r="Q6" s="35">
        <f t="shared" si="3"/>
        <v>2478</v>
      </c>
      <c r="R6" s="35">
        <f t="shared" si="3"/>
        <v>23725</v>
      </c>
      <c r="S6" s="35">
        <f t="shared" si="3"/>
        <v>130.55000000000001</v>
      </c>
      <c r="T6" s="35">
        <f t="shared" si="3"/>
        <v>181.73</v>
      </c>
      <c r="U6" s="35">
        <f t="shared" si="3"/>
        <v>15500</v>
      </c>
      <c r="V6" s="35">
        <f t="shared" si="3"/>
        <v>44.33</v>
      </c>
      <c r="W6" s="35">
        <f t="shared" si="3"/>
        <v>349.65</v>
      </c>
      <c r="X6" s="36">
        <f>IF(X7="",NA(),X7)</f>
        <v>95.58</v>
      </c>
      <c r="Y6" s="36">
        <f t="shared" ref="Y6:AG6" si="4">IF(Y7="",NA(),Y7)</f>
        <v>100.34</v>
      </c>
      <c r="Z6" s="36">
        <f t="shared" si="4"/>
        <v>110.4</v>
      </c>
      <c r="AA6" s="36">
        <f t="shared" si="4"/>
        <v>113.4</v>
      </c>
      <c r="AB6" s="36">
        <f t="shared" si="4"/>
        <v>120.02</v>
      </c>
      <c r="AC6" s="36">
        <f t="shared" si="4"/>
        <v>107.57</v>
      </c>
      <c r="AD6" s="36">
        <f t="shared" si="4"/>
        <v>106.55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9.34</v>
      </c>
      <c r="AO6" s="36">
        <f t="shared" si="5"/>
        <v>9.56</v>
      </c>
      <c r="AP6" s="36">
        <f t="shared" si="5"/>
        <v>2.8</v>
      </c>
      <c r="AQ6" s="36">
        <f t="shared" si="5"/>
        <v>1.93</v>
      </c>
      <c r="AR6" s="36">
        <f t="shared" si="5"/>
        <v>1.72</v>
      </c>
      <c r="AS6" s="35" t="str">
        <f>IF(AS7="","",IF(AS7="-","【-】","【"&amp;SUBSTITUTE(TEXT(AS7,"#,##0.00"),"-","△")&amp;"】"))</f>
        <v>【0.79】</v>
      </c>
      <c r="AT6" s="36">
        <f>IF(AT7="",NA(),AT7)</f>
        <v>1572.93</v>
      </c>
      <c r="AU6" s="36">
        <f t="shared" ref="AU6:BC6" si="6">IF(AU7="",NA(),AU7)</f>
        <v>329.04</v>
      </c>
      <c r="AV6" s="36">
        <f t="shared" si="6"/>
        <v>335.18</v>
      </c>
      <c r="AW6" s="36">
        <f t="shared" si="6"/>
        <v>347.87</v>
      </c>
      <c r="AX6" s="36">
        <f t="shared" si="6"/>
        <v>415.52</v>
      </c>
      <c r="AY6" s="36">
        <f t="shared" si="6"/>
        <v>915.5</v>
      </c>
      <c r="AZ6" s="36">
        <f t="shared" si="6"/>
        <v>963.24</v>
      </c>
      <c r="BA6" s="36">
        <f t="shared" si="6"/>
        <v>381.53</v>
      </c>
      <c r="BB6" s="36">
        <f t="shared" si="6"/>
        <v>391.54</v>
      </c>
      <c r="BC6" s="36">
        <f t="shared" si="6"/>
        <v>384.34</v>
      </c>
      <c r="BD6" s="35" t="str">
        <f>IF(BD7="","",IF(BD7="-","【-】","【"&amp;SUBSTITUTE(TEXT(BD7,"#,##0.00"),"-","△")&amp;"】"))</f>
        <v>【262.87】</v>
      </c>
      <c r="BE6" s="36">
        <f>IF(BE7="",NA(),BE7)</f>
        <v>330.3</v>
      </c>
      <c r="BF6" s="36">
        <f t="shared" ref="BF6:BN6" si="7">IF(BF7="",NA(),BF7)</f>
        <v>292.91000000000003</v>
      </c>
      <c r="BG6" s="36">
        <f t="shared" si="7"/>
        <v>257.35000000000002</v>
      </c>
      <c r="BH6" s="36">
        <f t="shared" si="7"/>
        <v>217.88</v>
      </c>
      <c r="BI6" s="36">
        <f t="shared" si="7"/>
        <v>188.52</v>
      </c>
      <c r="BJ6" s="36">
        <f t="shared" si="7"/>
        <v>404.78</v>
      </c>
      <c r="BK6" s="36">
        <f t="shared" si="7"/>
        <v>400.38</v>
      </c>
      <c r="BL6" s="36">
        <f t="shared" si="7"/>
        <v>393.27</v>
      </c>
      <c r="BM6" s="36">
        <f t="shared" si="7"/>
        <v>386.97</v>
      </c>
      <c r="BN6" s="36">
        <f t="shared" si="7"/>
        <v>380.58</v>
      </c>
      <c r="BO6" s="35" t="str">
        <f>IF(BO7="","",IF(BO7="-","【-】","【"&amp;SUBSTITUTE(TEXT(BO7,"#,##0.00"),"-","△")&amp;"】"))</f>
        <v>【270.87】</v>
      </c>
      <c r="BP6" s="36">
        <f>IF(BP7="",NA(),BP7)</f>
        <v>87.98</v>
      </c>
      <c r="BQ6" s="36">
        <f t="shared" ref="BQ6:BY6" si="8">IF(BQ7="",NA(),BQ7)</f>
        <v>91.72</v>
      </c>
      <c r="BR6" s="36">
        <f t="shared" si="8"/>
        <v>104.05</v>
      </c>
      <c r="BS6" s="36">
        <f t="shared" si="8"/>
        <v>106.9</v>
      </c>
      <c r="BT6" s="36">
        <f t="shared" si="8"/>
        <v>113</v>
      </c>
      <c r="BU6" s="36">
        <f t="shared" si="8"/>
        <v>98.07</v>
      </c>
      <c r="BV6" s="36">
        <f t="shared" si="8"/>
        <v>96.56</v>
      </c>
      <c r="BW6" s="36">
        <f t="shared" si="8"/>
        <v>100.47</v>
      </c>
      <c r="BX6" s="36">
        <f t="shared" si="8"/>
        <v>101.72</v>
      </c>
      <c r="BY6" s="36">
        <f t="shared" si="8"/>
        <v>102.38</v>
      </c>
      <c r="BZ6" s="35" t="str">
        <f>IF(BZ7="","",IF(BZ7="-","【-】","【"&amp;SUBSTITUTE(TEXT(BZ7,"#,##0.00"),"-","△")&amp;"】"))</f>
        <v>【105.59】</v>
      </c>
      <c r="CA6" s="36">
        <f>IF(CA7="",NA(),CA7)</f>
        <v>134.12</v>
      </c>
      <c r="CB6" s="36">
        <f t="shared" ref="CB6:CJ6" si="9">IF(CB7="",NA(),CB7)</f>
        <v>128.11000000000001</v>
      </c>
      <c r="CC6" s="36">
        <f t="shared" si="9"/>
        <v>112.82</v>
      </c>
      <c r="CD6" s="36">
        <f t="shared" si="9"/>
        <v>109.81</v>
      </c>
      <c r="CE6" s="36">
        <f t="shared" si="9"/>
        <v>103.8</v>
      </c>
      <c r="CF6" s="36">
        <f t="shared" si="9"/>
        <v>172.26</v>
      </c>
      <c r="CG6" s="36">
        <f t="shared" si="9"/>
        <v>177.14</v>
      </c>
      <c r="CH6" s="36">
        <f t="shared" si="9"/>
        <v>169.82</v>
      </c>
      <c r="CI6" s="36">
        <f t="shared" si="9"/>
        <v>168.2</v>
      </c>
      <c r="CJ6" s="36">
        <f t="shared" si="9"/>
        <v>168.67</v>
      </c>
      <c r="CK6" s="35" t="str">
        <f>IF(CK7="","",IF(CK7="-","【-】","【"&amp;SUBSTITUTE(TEXT(CK7,"#,##0.00"),"-","△")&amp;"】"))</f>
        <v>【163.27】</v>
      </c>
      <c r="CL6" s="36">
        <f>IF(CL7="",NA(),CL7)</f>
        <v>65.16</v>
      </c>
      <c r="CM6" s="36">
        <f t="shared" ref="CM6:CU6" si="10">IF(CM7="",NA(),CM7)</f>
        <v>67.39</v>
      </c>
      <c r="CN6" s="36">
        <f t="shared" si="10"/>
        <v>70.489999999999995</v>
      </c>
      <c r="CO6" s="36">
        <f t="shared" si="10"/>
        <v>67.94</v>
      </c>
      <c r="CP6" s="36">
        <f t="shared" si="10"/>
        <v>68.22</v>
      </c>
      <c r="CQ6" s="36">
        <f t="shared" si="10"/>
        <v>55.68</v>
      </c>
      <c r="CR6" s="36">
        <f t="shared" si="10"/>
        <v>55.64</v>
      </c>
      <c r="CS6" s="36">
        <f t="shared" si="10"/>
        <v>55.13</v>
      </c>
      <c r="CT6" s="36">
        <f t="shared" si="10"/>
        <v>54.77</v>
      </c>
      <c r="CU6" s="36">
        <f t="shared" si="10"/>
        <v>54.92</v>
      </c>
      <c r="CV6" s="35" t="str">
        <f>IF(CV7="","",IF(CV7="-","【-】","【"&amp;SUBSTITUTE(TEXT(CV7,"#,##0.00"),"-","△")&amp;"】"))</f>
        <v>【59.94】</v>
      </c>
      <c r="CW6" s="36">
        <f>IF(CW7="",NA(),CW7)</f>
        <v>87.63</v>
      </c>
      <c r="CX6" s="36">
        <f t="shared" ref="CX6:DF6" si="11">IF(CX7="",NA(),CX7)</f>
        <v>86.38</v>
      </c>
      <c r="CY6" s="36">
        <f t="shared" si="11"/>
        <v>83.24</v>
      </c>
      <c r="CZ6" s="36">
        <f t="shared" si="11"/>
        <v>87.89</v>
      </c>
      <c r="DA6" s="36">
        <f t="shared" si="11"/>
        <v>86.8</v>
      </c>
      <c r="DB6" s="36">
        <f t="shared" si="11"/>
        <v>83.18</v>
      </c>
      <c r="DC6" s="36">
        <f t="shared" si="11"/>
        <v>83.09</v>
      </c>
      <c r="DD6" s="36">
        <f t="shared" si="11"/>
        <v>83</v>
      </c>
      <c r="DE6" s="36">
        <f t="shared" si="11"/>
        <v>82.89</v>
      </c>
      <c r="DF6" s="36">
        <f t="shared" si="11"/>
        <v>82.66</v>
      </c>
      <c r="DG6" s="35" t="str">
        <f>IF(DG7="","",IF(DG7="-","【-】","【"&amp;SUBSTITUTE(TEXT(DG7,"#,##0.00"),"-","△")&amp;"】"))</f>
        <v>【90.22】</v>
      </c>
      <c r="DH6" s="36">
        <f>IF(DH7="",NA(),DH7)</f>
        <v>50.03</v>
      </c>
      <c r="DI6" s="36">
        <f t="shared" ref="DI6:DQ6" si="12">IF(DI7="",NA(),DI7)</f>
        <v>51.74</v>
      </c>
      <c r="DJ6" s="36">
        <f t="shared" si="12"/>
        <v>54.67</v>
      </c>
      <c r="DK6" s="36">
        <f t="shared" si="12"/>
        <v>56.5</v>
      </c>
      <c r="DL6" s="36">
        <f t="shared" si="12"/>
        <v>58.11</v>
      </c>
      <c r="DM6" s="36">
        <f t="shared" si="12"/>
        <v>38.07</v>
      </c>
      <c r="DN6" s="36">
        <f t="shared" si="12"/>
        <v>39.06</v>
      </c>
      <c r="DO6" s="36">
        <f t="shared" si="12"/>
        <v>46.66</v>
      </c>
      <c r="DP6" s="36">
        <f t="shared" si="12"/>
        <v>47.46</v>
      </c>
      <c r="DQ6" s="36">
        <f t="shared" si="12"/>
        <v>48.49</v>
      </c>
      <c r="DR6" s="35" t="str">
        <f>IF(DR7="","",IF(DR7="-","【-】","【"&amp;SUBSTITUTE(TEXT(DR7,"#,##0.00"),"-","△")&amp;"】"))</f>
        <v>【47.91】</v>
      </c>
      <c r="DS6" s="36">
        <f>IF(DS7="",NA(),DS7)</f>
        <v>5.64</v>
      </c>
      <c r="DT6" s="36">
        <f t="shared" ref="DT6:EB6" si="13">IF(DT7="",NA(),DT7)</f>
        <v>7.53</v>
      </c>
      <c r="DU6" s="36">
        <f t="shared" si="13"/>
        <v>7.79</v>
      </c>
      <c r="DV6" s="36">
        <f t="shared" si="13"/>
        <v>8.48</v>
      </c>
      <c r="DW6" s="36">
        <f t="shared" si="13"/>
        <v>59.65</v>
      </c>
      <c r="DX6" s="36">
        <f t="shared" si="13"/>
        <v>7.73</v>
      </c>
      <c r="DY6" s="36">
        <f t="shared" si="13"/>
        <v>8.8699999999999992</v>
      </c>
      <c r="DZ6" s="36">
        <f t="shared" si="13"/>
        <v>9.85</v>
      </c>
      <c r="EA6" s="36">
        <f t="shared" si="13"/>
        <v>9.7100000000000009</v>
      </c>
      <c r="EB6" s="36">
        <f t="shared" si="13"/>
        <v>12.79</v>
      </c>
      <c r="EC6" s="35" t="str">
        <f>IF(EC7="","",IF(EC7="-","【-】","【"&amp;SUBSTITUTE(TEXT(EC7,"#,##0.00"),"-","△")&amp;"】"))</f>
        <v>【15.00】</v>
      </c>
      <c r="ED6" s="36">
        <f>IF(ED7="",NA(),ED7)</f>
        <v>0.24</v>
      </c>
      <c r="EE6" s="36">
        <f t="shared" ref="EE6:EM6" si="14">IF(EE7="",NA(),EE7)</f>
        <v>0.21</v>
      </c>
      <c r="EF6" s="36">
        <f t="shared" si="14"/>
        <v>0.17</v>
      </c>
      <c r="EG6" s="35">
        <f t="shared" si="14"/>
        <v>0</v>
      </c>
      <c r="EH6" s="35">
        <f t="shared" si="14"/>
        <v>0</v>
      </c>
      <c r="EI6" s="36">
        <f t="shared" si="14"/>
        <v>0.67</v>
      </c>
      <c r="EJ6" s="36">
        <f t="shared" si="14"/>
        <v>0.67</v>
      </c>
      <c r="EK6" s="36">
        <f t="shared" si="14"/>
        <v>0.66</v>
      </c>
      <c r="EL6" s="36">
        <f t="shared" si="14"/>
        <v>0.99</v>
      </c>
      <c r="EM6" s="36">
        <f t="shared" si="14"/>
        <v>0.71</v>
      </c>
      <c r="EN6" s="35" t="str">
        <f>IF(EN7="","",IF(EN7="-","【-】","【"&amp;SUBSTITUTE(TEXT(EN7,"#,##0.00"),"-","△")&amp;"】"))</f>
        <v>【0.76】</v>
      </c>
    </row>
    <row r="7" spans="1:144" s="37" customFormat="1" x14ac:dyDescent="0.15">
      <c r="A7" s="29"/>
      <c r="B7" s="38">
        <v>2016</v>
      </c>
      <c r="C7" s="38">
        <v>422088</v>
      </c>
      <c r="D7" s="38">
        <v>46</v>
      </c>
      <c r="E7" s="38">
        <v>1</v>
      </c>
      <c r="F7" s="38">
        <v>0</v>
      </c>
      <c r="G7" s="38">
        <v>1</v>
      </c>
      <c r="H7" s="38" t="s">
        <v>105</v>
      </c>
      <c r="I7" s="38" t="s">
        <v>106</v>
      </c>
      <c r="J7" s="38" t="s">
        <v>107</v>
      </c>
      <c r="K7" s="38" t="s">
        <v>108</v>
      </c>
      <c r="L7" s="38" t="s">
        <v>109</v>
      </c>
      <c r="M7" s="38"/>
      <c r="N7" s="39" t="s">
        <v>110</v>
      </c>
      <c r="O7" s="39">
        <v>78.55</v>
      </c>
      <c r="P7" s="39">
        <v>65.77</v>
      </c>
      <c r="Q7" s="39">
        <v>2478</v>
      </c>
      <c r="R7" s="39">
        <v>23725</v>
      </c>
      <c r="S7" s="39">
        <v>130.55000000000001</v>
      </c>
      <c r="T7" s="39">
        <v>181.73</v>
      </c>
      <c r="U7" s="39">
        <v>15500</v>
      </c>
      <c r="V7" s="39">
        <v>44.33</v>
      </c>
      <c r="W7" s="39">
        <v>349.65</v>
      </c>
      <c r="X7" s="39">
        <v>95.58</v>
      </c>
      <c r="Y7" s="39">
        <v>100.34</v>
      </c>
      <c r="Z7" s="39">
        <v>110.4</v>
      </c>
      <c r="AA7" s="39">
        <v>113.4</v>
      </c>
      <c r="AB7" s="39">
        <v>120.02</v>
      </c>
      <c r="AC7" s="39">
        <v>107.57</v>
      </c>
      <c r="AD7" s="39">
        <v>106.55</v>
      </c>
      <c r="AE7" s="39">
        <v>110.01</v>
      </c>
      <c r="AF7" s="39">
        <v>111.21</v>
      </c>
      <c r="AG7" s="39">
        <v>111.71</v>
      </c>
      <c r="AH7" s="39">
        <v>114.35</v>
      </c>
      <c r="AI7" s="39">
        <v>0</v>
      </c>
      <c r="AJ7" s="39">
        <v>0</v>
      </c>
      <c r="AK7" s="39">
        <v>0</v>
      </c>
      <c r="AL7" s="39">
        <v>0</v>
      </c>
      <c r="AM7" s="39">
        <v>0</v>
      </c>
      <c r="AN7" s="39">
        <v>9.34</v>
      </c>
      <c r="AO7" s="39">
        <v>9.56</v>
      </c>
      <c r="AP7" s="39">
        <v>2.8</v>
      </c>
      <c r="AQ7" s="39">
        <v>1.93</v>
      </c>
      <c r="AR7" s="39">
        <v>1.72</v>
      </c>
      <c r="AS7" s="39">
        <v>0.79</v>
      </c>
      <c r="AT7" s="39">
        <v>1572.93</v>
      </c>
      <c r="AU7" s="39">
        <v>329.04</v>
      </c>
      <c r="AV7" s="39">
        <v>335.18</v>
      </c>
      <c r="AW7" s="39">
        <v>347.87</v>
      </c>
      <c r="AX7" s="39">
        <v>415.52</v>
      </c>
      <c r="AY7" s="39">
        <v>915.5</v>
      </c>
      <c r="AZ7" s="39">
        <v>963.24</v>
      </c>
      <c r="BA7" s="39">
        <v>381.53</v>
      </c>
      <c r="BB7" s="39">
        <v>391.54</v>
      </c>
      <c r="BC7" s="39">
        <v>384.34</v>
      </c>
      <c r="BD7" s="39">
        <v>262.87</v>
      </c>
      <c r="BE7" s="39">
        <v>330.3</v>
      </c>
      <c r="BF7" s="39">
        <v>292.91000000000003</v>
      </c>
      <c r="BG7" s="39">
        <v>257.35000000000002</v>
      </c>
      <c r="BH7" s="39">
        <v>217.88</v>
      </c>
      <c r="BI7" s="39">
        <v>188.52</v>
      </c>
      <c r="BJ7" s="39">
        <v>404.78</v>
      </c>
      <c r="BK7" s="39">
        <v>400.38</v>
      </c>
      <c r="BL7" s="39">
        <v>393.27</v>
      </c>
      <c r="BM7" s="39">
        <v>386.97</v>
      </c>
      <c r="BN7" s="39">
        <v>380.58</v>
      </c>
      <c r="BO7" s="39">
        <v>270.87</v>
      </c>
      <c r="BP7" s="39">
        <v>87.98</v>
      </c>
      <c r="BQ7" s="39">
        <v>91.72</v>
      </c>
      <c r="BR7" s="39">
        <v>104.05</v>
      </c>
      <c r="BS7" s="39">
        <v>106.9</v>
      </c>
      <c r="BT7" s="39">
        <v>113</v>
      </c>
      <c r="BU7" s="39">
        <v>98.07</v>
      </c>
      <c r="BV7" s="39">
        <v>96.56</v>
      </c>
      <c r="BW7" s="39">
        <v>100.47</v>
      </c>
      <c r="BX7" s="39">
        <v>101.72</v>
      </c>
      <c r="BY7" s="39">
        <v>102.38</v>
      </c>
      <c r="BZ7" s="39">
        <v>105.59</v>
      </c>
      <c r="CA7" s="39">
        <v>134.12</v>
      </c>
      <c r="CB7" s="39">
        <v>128.11000000000001</v>
      </c>
      <c r="CC7" s="39">
        <v>112.82</v>
      </c>
      <c r="CD7" s="39">
        <v>109.81</v>
      </c>
      <c r="CE7" s="39">
        <v>103.8</v>
      </c>
      <c r="CF7" s="39">
        <v>172.26</v>
      </c>
      <c r="CG7" s="39">
        <v>177.14</v>
      </c>
      <c r="CH7" s="39">
        <v>169.82</v>
      </c>
      <c r="CI7" s="39">
        <v>168.2</v>
      </c>
      <c r="CJ7" s="39">
        <v>168.67</v>
      </c>
      <c r="CK7" s="39">
        <v>163.27000000000001</v>
      </c>
      <c r="CL7" s="39">
        <v>65.16</v>
      </c>
      <c r="CM7" s="39">
        <v>67.39</v>
      </c>
      <c r="CN7" s="39">
        <v>70.489999999999995</v>
      </c>
      <c r="CO7" s="39">
        <v>67.94</v>
      </c>
      <c r="CP7" s="39">
        <v>68.22</v>
      </c>
      <c r="CQ7" s="39">
        <v>55.68</v>
      </c>
      <c r="CR7" s="39">
        <v>55.64</v>
      </c>
      <c r="CS7" s="39">
        <v>55.13</v>
      </c>
      <c r="CT7" s="39">
        <v>54.77</v>
      </c>
      <c r="CU7" s="39">
        <v>54.92</v>
      </c>
      <c r="CV7" s="39">
        <v>59.94</v>
      </c>
      <c r="CW7" s="39">
        <v>87.63</v>
      </c>
      <c r="CX7" s="39">
        <v>86.38</v>
      </c>
      <c r="CY7" s="39">
        <v>83.24</v>
      </c>
      <c r="CZ7" s="39">
        <v>87.89</v>
      </c>
      <c r="DA7" s="39">
        <v>86.8</v>
      </c>
      <c r="DB7" s="39">
        <v>83.18</v>
      </c>
      <c r="DC7" s="39">
        <v>83.09</v>
      </c>
      <c r="DD7" s="39">
        <v>83</v>
      </c>
      <c r="DE7" s="39">
        <v>82.89</v>
      </c>
      <c r="DF7" s="39">
        <v>82.66</v>
      </c>
      <c r="DG7" s="39">
        <v>90.22</v>
      </c>
      <c r="DH7" s="39">
        <v>50.03</v>
      </c>
      <c r="DI7" s="39">
        <v>51.74</v>
      </c>
      <c r="DJ7" s="39">
        <v>54.67</v>
      </c>
      <c r="DK7" s="39">
        <v>56.5</v>
      </c>
      <c r="DL7" s="39">
        <v>58.11</v>
      </c>
      <c r="DM7" s="39">
        <v>38.07</v>
      </c>
      <c r="DN7" s="39">
        <v>39.06</v>
      </c>
      <c r="DO7" s="39">
        <v>46.66</v>
      </c>
      <c r="DP7" s="39">
        <v>47.46</v>
      </c>
      <c r="DQ7" s="39">
        <v>48.49</v>
      </c>
      <c r="DR7" s="39">
        <v>47.91</v>
      </c>
      <c r="DS7" s="39">
        <v>5.64</v>
      </c>
      <c r="DT7" s="39">
        <v>7.53</v>
      </c>
      <c r="DU7" s="39">
        <v>7.79</v>
      </c>
      <c r="DV7" s="39">
        <v>8.48</v>
      </c>
      <c r="DW7" s="39">
        <v>59.65</v>
      </c>
      <c r="DX7" s="39">
        <v>7.73</v>
      </c>
      <c r="DY7" s="39">
        <v>8.8699999999999992</v>
      </c>
      <c r="DZ7" s="39">
        <v>9.85</v>
      </c>
      <c r="EA7" s="39">
        <v>9.7100000000000009</v>
      </c>
      <c r="EB7" s="39">
        <v>12.79</v>
      </c>
      <c r="EC7" s="39">
        <v>15</v>
      </c>
      <c r="ED7" s="39">
        <v>0.24</v>
      </c>
      <c r="EE7" s="39">
        <v>0.21</v>
      </c>
      <c r="EF7" s="39">
        <v>0.17</v>
      </c>
      <c r="EG7" s="39">
        <v>0</v>
      </c>
      <c r="EH7" s="39">
        <v>0</v>
      </c>
      <c r="EI7" s="39">
        <v>0.67</v>
      </c>
      <c r="EJ7" s="39">
        <v>0.67</v>
      </c>
      <c r="EK7" s="39">
        <v>0.66</v>
      </c>
      <c r="EL7" s="39">
        <v>0.99</v>
      </c>
      <c r="EM7" s="39">
        <v>0.71</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2018-02-09T02:51:57Z</cp:lastPrinted>
  <dcterms:created xsi:type="dcterms:W3CDTF">2017-12-25T01:37:16Z</dcterms:created>
  <dcterms:modified xsi:type="dcterms:W3CDTF">2018-02-09T02:52:03Z</dcterms:modified>
  <cp:category/>
</cp:coreProperties>
</file>