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O6" i="5"/>
  <c r="N6" i="5"/>
  <c r="M6" i="5"/>
  <c r="L6" i="5"/>
  <c r="W8" i="4" s="1"/>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G85" i="4"/>
  <c r="F85" i="4"/>
  <c r="BB10" i="4"/>
  <c r="AT10" i="4"/>
  <c r="AL10" i="4"/>
  <c r="P10" i="4"/>
  <c r="I10" i="4"/>
  <c r="B10" i="4"/>
  <c r="B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<sst xmlns="http://schemas.openxmlformats.org/spreadsheetml/2006/main" count="232" uniqueCount="120">
  <si>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</si>
  <si>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</si>
  <si>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</si>
  <si>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</si>
  <si>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</si>
  <si>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</si>
  <si>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</si>
  <si>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</si>
  <si>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</si>
  <si>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</si>
  <si>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</si>
  <si>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</si>
  <si>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</si>
  <si>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</si>
  <si>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</si>
  <si>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</si>
  <si>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</si>
  <si>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</si>
  <si>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</si>
  <si>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</si>
  <si>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</si>
  <si>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</si>
  <si>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</si>
  <si>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</si>
  <si>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</si>
  <si>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</si>
  <si>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</si>
  <si>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</si>
  <si>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</si>
  <si>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</si>
  <si>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</si>
  <si>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</si>
  <si>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</si>
  <si>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</si>
  <si>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</si>
  <si>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</si>
  <si>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</si>
  <si>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</si>
  <si>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</si>
  <si>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</si>
  <si>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</si>
  <si>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</si>
  <si>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</si>
  <si>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</si>
  <si>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</si>
  <si>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</si>
  <si>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</si>
  <si>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</si>
  <si>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</si>
  <si>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</si>
  <si>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</si>
  <si>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</si>
  <si>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</si>
  <si>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</si>
  <si>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</si>
  <si>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</si>
  <si>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</si>
  <si>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</si>
  <si>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</si>
  <si>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</si>
  <si>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</si>
  <si>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</si>
  <si>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</si>
  <si>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</si>
  <si>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</si>
  <si>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</si>
  <si>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</si>
  <si>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</si>
  <si>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</si>
  <si>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</si>
  <si>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</si>
  <si>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</si>
  <si>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</si>
  <si>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</si>
  <si>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</si>
  <si>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</si>
  <si>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</si>
  <si>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</si>
  <si>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</si>
  <si>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</si>
  <si>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</si>
  <si>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</si>
  <si>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</si>
  <si>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</si>
  <si>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</si>
  <si>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</si>
  <si>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</si>
  <si>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</si>
  <si>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</si>
  <si>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</si>
  <si>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</si>
  <si>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</si>
  <si>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</si>
  <si>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</si>
  <si>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</si>
  <si>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</si>
  <si>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</si>
  <si>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</si>
  <si>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</si>
  <si>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</si>
  <si>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</si>
  <si>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</si>
  <si>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</si>
  <si>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</si>
  <si>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</si>
  <si>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長与町</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</si>
  <si>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</si>
  <si>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</si>
  <si>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</si>
  <si>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</si>
  <si>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</si>
  <si>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</si>
  <si>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</si>
  <si>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</si>
  <si>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</si>
  <si>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</si>
  <si>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有形固定資産減価償却率及び管路経年化率が示すとおり、施設の老朽化が著しく、本町においても施設更新期が到来していることがわかる。平成26年度以降、「長与町水道事業中長期計画」に基づきピッチを上げて計画的に施設更新を進めており、このことは管路更新率が右肩上がりで上昇する結果を招いていることがわかる。
　今後も「長与町水道事業中長期計画」および「長与町水道事業経営戦略」を基に、計画的に更新需要に対応していくことで、老朽施設の解消に努める。</t>
    <rPh sb="1" eb="3">
      <t>ユウケイ</t>
    </rPh>
    <rPh sb="3" eb="5">
      <t>コテイ</t>
    </rPh>
    <rPh sb="5" eb="7">
      <t>シサン</t>
    </rPh>
    <rPh sb="7" eb="9">
      <t>ゲンカ</t>
    </rPh>
    <rPh sb="9" eb="11">
      <t>ショウキャク</t>
    </rPh>
    <rPh sb="11" eb="12">
      <t>リツ</t>
    </rPh>
    <rPh sb="12" eb="13">
      <t>オヨ</t>
    </rPh>
    <rPh sb="14" eb="16">
      <t>カンロ</t>
    </rPh>
    <rPh sb="16" eb="19">
      <t>ケイネンカ</t>
    </rPh>
    <rPh sb="19" eb="20">
      <t>リツ</t>
    </rPh>
    <rPh sb="21" eb="22">
      <t>シメ</t>
    </rPh>
    <rPh sb="27" eb="29">
      <t>シセツ</t>
    </rPh>
    <rPh sb="30" eb="33">
      <t>ロウキュウカ</t>
    </rPh>
    <rPh sb="34" eb="35">
      <t>イチジル</t>
    </rPh>
    <rPh sb="38" eb="40">
      <t>ホンチョウ</t>
    </rPh>
    <rPh sb="45" eb="47">
      <t>シセツ</t>
    </rPh>
    <rPh sb="47" eb="49">
      <t>コウシン</t>
    </rPh>
    <rPh sb="49" eb="50">
      <t>キ</t>
    </rPh>
    <rPh sb="51" eb="53">
      <t>トウライ</t>
    </rPh>
    <rPh sb="64" eb="66">
      <t>ヘイセイ</t>
    </rPh>
    <rPh sb="68" eb="69">
      <t>ネン</t>
    </rPh>
    <rPh sb="69" eb="70">
      <t>ド</t>
    </rPh>
    <rPh sb="70" eb="72">
      <t>イコウ</t>
    </rPh>
    <rPh sb="74" eb="77">
      <t>ナガヨチョウ</t>
    </rPh>
    <rPh sb="77" eb="79">
      <t>スイドウ</t>
    </rPh>
    <rPh sb="79" eb="81">
      <t>ジギョウ</t>
    </rPh>
    <rPh sb="81" eb="84">
      <t>チュウチョウキ</t>
    </rPh>
    <rPh sb="84" eb="86">
      <t>ケイカク</t>
    </rPh>
    <rPh sb="88" eb="89">
      <t>モト</t>
    </rPh>
    <rPh sb="95" eb="96">
      <t>ア</t>
    </rPh>
    <rPh sb="98" eb="101">
      <t>ケイカクテキ</t>
    </rPh>
    <rPh sb="102" eb="104">
      <t>シセツ</t>
    </rPh>
    <rPh sb="104" eb="106">
      <t>コウシン</t>
    </rPh>
    <rPh sb="107" eb="108">
      <t>スス</t>
    </rPh>
    <rPh sb="118" eb="120">
      <t>カンロ</t>
    </rPh>
    <rPh sb="120" eb="122">
      <t>コウシン</t>
    </rPh>
    <rPh sb="122" eb="123">
      <t>リツ</t>
    </rPh>
    <rPh sb="124" eb="126">
      <t>ミギカタ</t>
    </rPh>
    <rPh sb="126" eb="127">
      <t>ア</t>
    </rPh>
    <rPh sb="130" eb="132">
      <t>ジョウショウ</t>
    </rPh>
    <rPh sb="134" eb="136">
      <t>ケッカ</t>
    </rPh>
    <rPh sb="137" eb="138">
      <t>マネ</t>
    </rPh>
    <rPh sb="151" eb="153">
      <t>コンゴ</t>
    </rPh>
    <rPh sb="155" eb="158">
      <t>ナガヨチョウ</t>
    </rPh>
    <rPh sb="158" eb="160">
      <t>スイドウ</t>
    </rPh>
    <rPh sb="160" eb="162">
      <t>ジギョウ</t>
    </rPh>
    <rPh sb="162" eb="165">
      <t>チュウチョウキ</t>
    </rPh>
    <rPh sb="165" eb="167">
      <t>ケイカク</t>
    </rPh>
    <rPh sb="172" eb="175">
      <t>ナガヨチョウ</t>
    </rPh>
    <rPh sb="175" eb="177">
      <t>スイドウ</t>
    </rPh>
    <rPh sb="177" eb="179">
      <t>ジギョウ</t>
    </rPh>
    <rPh sb="179" eb="181">
      <t>ケイエイ</t>
    </rPh>
    <rPh sb="181" eb="183">
      <t>センリャク</t>
    </rPh>
    <rPh sb="185" eb="186">
      <t>モト</t>
    </rPh>
    <rPh sb="188" eb="191">
      <t>ケイカクテキ</t>
    </rPh>
    <rPh sb="192" eb="194">
      <t>コウシン</t>
    </rPh>
    <rPh sb="194" eb="196">
      <t>ジュヨウ</t>
    </rPh>
    <rPh sb="197" eb="199">
      <t>タイオウ</t>
    </rPh>
    <rPh sb="207" eb="209">
      <t>ロウキュウ</t>
    </rPh>
    <rPh sb="209" eb="211">
      <t>シセツ</t>
    </rPh>
    <rPh sb="212" eb="214">
      <t>カイショウ</t>
    </rPh>
    <rPh sb="215" eb="216">
      <t>ツト</t>
    </rPh>
    <phoneticPr fontId="4"/>
  </si>
  <si>
    <t>非設置</t>
    <rPh sb="0" eb="1">
      <t>ヒ</t>
    </rPh>
    <rPh sb="1" eb="3">
      <t>セッチ</t>
    </rPh>
    <phoneticPr fontId="4"/>
  </si>
  <si>
    <t>　水道事業においては、給水収益が減少傾向にあるなか、施設更新期が到来するという非常に厳しい時代に突入しており、このことは本町においても例外ではない。高まる更新需要に対応していくためには、より一層経営努力が必要であり、徹底した事業の効率化を図っていく必要がある。
　今後も健全な経営を維持し、長与町水道事業ビジョンの目標に掲げる「未来に引き継ぐ長与の水道～安全で安心な水の安定供給～」を実現するため、事業効率化のための取り組みを推進していく。</t>
    <rPh sb="1" eb="3">
      <t>スイドウ</t>
    </rPh>
    <rPh sb="3" eb="5">
      <t>ジギョウ</t>
    </rPh>
    <rPh sb="11" eb="13">
      <t>キュウスイ</t>
    </rPh>
    <rPh sb="13" eb="15">
      <t>シュウエキ</t>
    </rPh>
    <rPh sb="16" eb="18">
      <t>ゲンショウ</t>
    </rPh>
    <rPh sb="18" eb="20">
      <t>ケイコウ</t>
    </rPh>
    <rPh sb="26" eb="28">
      <t>シセツ</t>
    </rPh>
    <rPh sb="28" eb="30">
      <t>コウシン</t>
    </rPh>
    <rPh sb="30" eb="31">
      <t>キ</t>
    </rPh>
    <rPh sb="32" eb="34">
      <t>トウライ</t>
    </rPh>
    <rPh sb="39" eb="41">
      <t>ヒジョウ</t>
    </rPh>
    <rPh sb="42" eb="43">
      <t>キビ</t>
    </rPh>
    <rPh sb="45" eb="47">
      <t>ジダイ</t>
    </rPh>
    <rPh sb="48" eb="50">
      <t>トツニュウ</t>
    </rPh>
    <rPh sb="60" eb="62">
      <t>ホンチョウ</t>
    </rPh>
    <rPh sb="67" eb="69">
      <t>レイガイ</t>
    </rPh>
    <rPh sb="74" eb="75">
      <t>タカ</t>
    </rPh>
    <rPh sb="77" eb="79">
      <t>コウシン</t>
    </rPh>
    <rPh sb="79" eb="81">
      <t>ジュヨウ</t>
    </rPh>
    <rPh sb="82" eb="84">
      <t>タイオウ</t>
    </rPh>
    <rPh sb="95" eb="97">
      <t>イッソウ</t>
    </rPh>
    <rPh sb="97" eb="99">
      <t>ケイエイ</t>
    </rPh>
    <rPh sb="99" eb="101">
      <t>ドリョク</t>
    </rPh>
    <rPh sb="102" eb="104">
      <t>ヒツヨウ</t>
    </rPh>
    <rPh sb="108" eb="110">
      <t>テッテイ</t>
    </rPh>
    <rPh sb="112" eb="114">
      <t>ジギョウ</t>
    </rPh>
    <rPh sb="115" eb="118">
      <t>コウリツカ</t>
    </rPh>
    <rPh sb="119" eb="120">
      <t>ハカ</t>
    </rPh>
    <rPh sb="124" eb="126">
      <t>ヒツヨウ</t>
    </rPh>
    <rPh sb="132" eb="134">
      <t>コンゴ</t>
    </rPh>
    <rPh sb="135" eb="137">
      <t>ケンゼン</t>
    </rPh>
    <rPh sb="138" eb="140">
      <t>ケイエイ</t>
    </rPh>
    <rPh sb="141" eb="143">
      <t>イジ</t>
    </rPh>
    <rPh sb="145" eb="148">
      <t>ナガヨチョウ</t>
    </rPh>
    <rPh sb="148" eb="150">
      <t>スイドウ</t>
    </rPh>
    <rPh sb="150" eb="152">
      <t>ジギョウ</t>
    </rPh>
    <rPh sb="157" eb="159">
      <t>モクヒョウ</t>
    </rPh>
    <rPh sb="160" eb="161">
      <t>カカ</t>
    </rPh>
    <rPh sb="164" eb="166">
      <t>ミライ</t>
    </rPh>
    <rPh sb="171" eb="173">
      <t>ナガヨ</t>
    </rPh>
    <rPh sb="174" eb="176">
      <t>スイドウ</t>
    </rPh>
    <rPh sb="177" eb="179">
      <t>アンゼン</t>
    </rPh>
    <rPh sb="180" eb="182">
      <t>アンシン</t>
    </rPh>
    <rPh sb="183" eb="184">
      <t>ミズ</t>
    </rPh>
    <rPh sb="185" eb="187">
      <t>アンテイ</t>
    </rPh>
    <rPh sb="187" eb="189">
      <t>キョウキュウ</t>
    </rPh>
    <rPh sb="192" eb="194">
      <t>ジツゲン</t>
    </rPh>
    <rPh sb="199" eb="201">
      <t>ジギョウ</t>
    </rPh>
    <rPh sb="201" eb="203">
      <t>コウリツ</t>
    </rPh>
    <rPh sb="203" eb="204">
      <t>カ</t>
    </rPh>
    <rPh sb="208" eb="209">
      <t>ト</t>
    </rPh>
    <rPh sb="210" eb="211">
      <t>ク</t>
    </rPh>
    <rPh sb="213" eb="215">
      <t>スイシン</t>
    </rPh>
    <phoneticPr fontId="4"/>
  </si>
  <si>
    <t>　平成28年度においては、経常収支比率及び料金回収率が全国平均よりも高く、欠損金も発生していないことから健全な経営を維持できていると分析できる。また、施設利用率は高値を維持しており、これは効率的に水を製造できた結果であるといえる。
　しかしながら、更新需要が高まり漏水が多発しているため、有収率が低下し給水原価が上昇傾向にあり、流動比率も低下傾向にある状況に鑑みると、今後の経営はより厳しいものとなってくることが予想される。
　今後も健全な経営を維持していくためには、企業債残高対給水収益比率に余力があることから、高まる更新需要への対応策として企業債を効果的に活用していくことが必要である。</t>
    <rPh sb="1" eb="3">
      <t>ヘイセイ</t>
    </rPh>
    <rPh sb="5" eb="6">
      <t>ネン</t>
    </rPh>
    <rPh sb="6" eb="7">
      <t>ド</t>
    </rPh>
    <rPh sb="13" eb="15">
      <t>ケイジョウ</t>
    </rPh>
    <rPh sb="15" eb="17">
      <t>シュウシ</t>
    </rPh>
    <rPh sb="17" eb="19">
      <t>ヒリツ</t>
    </rPh>
    <rPh sb="19" eb="20">
      <t>オヨ</t>
    </rPh>
    <rPh sb="21" eb="23">
      <t>リョウキン</t>
    </rPh>
    <rPh sb="23" eb="25">
      <t>カイシュウ</t>
    </rPh>
    <rPh sb="25" eb="26">
      <t>リツ</t>
    </rPh>
    <rPh sb="27" eb="29">
      <t>ゼンコク</t>
    </rPh>
    <rPh sb="29" eb="31">
      <t>ヘイキン</t>
    </rPh>
    <rPh sb="34" eb="35">
      <t>タカ</t>
    </rPh>
    <rPh sb="37" eb="40">
      <t>ケッソンキン</t>
    </rPh>
    <rPh sb="41" eb="43">
      <t>ハッセイ</t>
    </rPh>
    <rPh sb="52" eb="54">
      <t>ケンゼン</t>
    </rPh>
    <rPh sb="55" eb="57">
      <t>ケイエイ</t>
    </rPh>
    <rPh sb="58" eb="60">
      <t>イジ</t>
    </rPh>
    <rPh sb="66" eb="68">
      <t>ブンセキ</t>
    </rPh>
    <rPh sb="75" eb="77">
      <t>シセツ</t>
    </rPh>
    <rPh sb="77" eb="80">
      <t>リヨウリツ</t>
    </rPh>
    <rPh sb="81" eb="83">
      <t>タカネ</t>
    </rPh>
    <rPh sb="84" eb="86">
      <t>イジ</t>
    </rPh>
    <rPh sb="94" eb="97">
      <t>コウリツテキ</t>
    </rPh>
    <rPh sb="98" eb="99">
      <t>ミズ</t>
    </rPh>
    <rPh sb="100" eb="102">
      <t>セイゾウ</t>
    </rPh>
    <rPh sb="105" eb="107">
      <t>ケッカ</t>
    </rPh>
    <rPh sb="124" eb="126">
      <t>コウシン</t>
    </rPh>
    <rPh sb="126" eb="128">
      <t>ジュヨウ</t>
    </rPh>
    <rPh sb="129" eb="130">
      <t>タカ</t>
    </rPh>
    <rPh sb="132" eb="134">
      <t>ロウスイ</t>
    </rPh>
    <rPh sb="135" eb="137">
      <t>タハツ</t>
    </rPh>
    <rPh sb="144" eb="146">
      <t>ユウシュウ</t>
    </rPh>
    <rPh sb="146" eb="147">
      <t>リツ</t>
    </rPh>
    <rPh sb="148" eb="150">
      <t>テイカ</t>
    </rPh>
    <rPh sb="151" eb="153">
      <t>キュウスイ</t>
    </rPh>
    <rPh sb="153" eb="155">
      <t>ゲンカ</t>
    </rPh>
    <rPh sb="156" eb="158">
      <t>ジョウショウ</t>
    </rPh>
    <rPh sb="158" eb="160">
      <t>ケイコウ</t>
    </rPh>
    <rPh sb="164" eb="166">
      <t>リュウドウ</t>
    </rPh>
    <rPh sb="166" eb="168">
      <t>ヒリツ</t>
    </rPh>
    <rPh sb="169" eb="171">
      <t>テイカ</t>
    </rPh>
    <rPh sb="171" eb="173">
      <t>ケイコウ</t>
    </rPh>
    <rPh sb="176" eb="178">
      <t>ジョウキョウ</t>
    </rPh>
    <rPh sb="179" eb="180">
      <t>カンガ</t>
    </rPh>
    <rPh sb="184" eb="186">
      <t>コンゴ</t>
    </rPh>
    <rPh sb="187" eb="189">
      <t>ケイエイ</t>
    </rPh>
    <rPh sb="192" eb="193">
      <t>キビ</t>
    </rPh>
    <rPh sb="206" eb="208">
      <t>ヨソウ</t>
    </rPh>
    <rPh sb="214" eb="216">
      <t>コンゴ</t>
    </rPh>
    <rPh sb="217" eb="219">
      <t>ケンゼン</t>
    </rPh>
    <rPh sb="220" eb="222">
      <t>ケイエイ</t>
    </rPh>
    <rPh sb="223" eb="225">
      <t>イジ</t>
    </rPh>
    <rPh sb="234" eb="236">
      <t>キギョウ</t>
    </rPh>
    <rPh sb="236" eb="237">
      <t>サイ</t>
    </rPh>
    <rPh sb="237" eb="239">
      <t>ザンダカ</t>
    </rPh>
    <rPh sb="239" eb="240">
      <t>タイ</t>
    </rPh>
    <rPh sb="240" eb="242">
      <t>キュウスイ</t>
    </rPh>
    <rPh sb="242" eb="244">
      <t>シュウエキ</t>
    </rPh>
    <rPh sb="244" eb="246">
      <t>ヒリツ</t>
    </rPh>
    <rPh sb="247" eb="249">
      <t>ヨリョク</t>
    </rPh>
    <rPh sb="257" eb="258">
      <t>タカ</t>
    </rPh>
    <rPh sb="260" eb="262">
      <t>コウシン</t>
    </rPh>
    <rPh sb="262" eb="264">
      <t>ジュヨウ</t>
    </rPh>
    <rPh sb="266" eb="268">
      <t>タイオウ</t>
    </rPh>
    <rPh sb="268" eb="269">
      <t>サク</t>
    </rPh>
    <rPh sb="272" eb="274">
      <t>キギョウ</t>
    </rPh>
    <rPh sb="274" eb="275">
      <t>サイ</t>
    </rPh>
    <rPh sb="276" eb="279">
      <t>コウカテキ</t>
    </rPh>
    <rPh sb="280" eb="282">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</si>
</sst>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0.26</c:v>
                </c:pt>
                <c:pt idx="1">
                  <c:v>0.1</c:v>
                </c:pt>
                <c:pt idx="2">
                  <c:v>0.4</c:v>
                </c:pt>
                <c:pt idx="3">
                  <c:v>0.49</c:v>
                </c:pt>
                <c:pt idx="4">
                  <c:v>0.73</c:v>
                </c:pt>
              </c:numCache>
            </c:numRef>
          </c:val>
        </c:ser>
        <c:dLbls>
          <c:showLegendKey val="0"/>
          <c:showVal val="0"/>
          <c:showCatName val="0"/>
          <c:showSerName val="0"/>
          <c:showPercent val="0"/>
          <c:showBubbleSize val="0"/>
        </c:dLbls>
        <c:gapWidth val="150"/>
        <c:axId val="110630784"/>
        <c:axId val="11064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110630784"/>
        <c:axId val="110645248"/>
      </c:lineChart>
      <c:dateAx>
        <c:axId val="110630784"/>
        <c:scaling>
          <c:orientation val="minMax"/>
        </c:scaling>
        <c:delete val="1"/>
        <c:axPos val="b"/>
        <c:numFmt formatCode="ge" sourceLinked="1"/>
        <c:majorTickMark val="none"/>
        <c:minorTickMark val="none"/>
        <c:tickLblPos val="none"/>
        <c:crossAx val="110645248"/>
        <c:crosses val="autoZero"/>
        <c:auto val="1"/>
        <c:lblOffset val="100"/>
        <c:baseTimeUnit val="years"/>
      </c:dateAx>
      <c:valAx>
        <c:axId val="11064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63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76.81</c:v>
                </c:pt>
                <c:pt idx="1">
                  <c:v>76.53</c:v>
                </c:pt>
                <c:pt idx="2">
                  <c:v>75.52</c:v>
                </c:pt>
                <c:pt idx="3">
                  <c:v>76.53</c:v>
                </c:pt>
                <c:pt idx="4">
                  <c:v>83.08</c:v>
                </c:pt>
              </c:numCache>
            </c:numRef>
          </c:val>
        </c:ser>
        <c:dLbls>
          <c:showLegendKey val="0"/>
          <c:showVal val="0"/>
          <c:showCatName val="0"/>
          <c:showSerName val="0"/>
          <c:showPercent val="0"/>
          <c:showBubbleSize val="0"/>
        </c:dLbls>
        <c:gapWidth val="150"/>
        <c:axId val="111761664"/>
        <c:axId val="11179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111761664"/>
        <c:axId val="111796608"/>
      </c:lineChart>
      <c:dateAx>
        <c:axId val="111761664"/>
        <c:scaling>
          <c:orientation val="minMax"/>
        </c:scaling>
        <c:delete val="1"/>
        <c:axPos val="b"/>
        <c:numFmt formatCode="ge" sourceLinked="1"/>
        <c:majorTickMark val="none"/>
        <c:minorTickMark val="none"/>
        <c:tickLblPos val="none"/>
        <c:crossAx val="111796608"/>
        <c:crosses val="autoZero"/>
        <c:auto val="1"/>
        <c:lblOffset val="100"/>
        <c:baseTimeUnit val="years"/>
      </c:dateAx>
      <c:valAx>
        <c:axId val="11179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6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92.84</c:v>
                </c:pt>
                <c:pt idx="1">
                  <c:v>92.71</c:v>
                </c:pt>
                <c:pt idx="2">
                  <c:v>92.57</c:v>
                </c:pt>
                <c:pt idx="3">
                  <c:v>91.86</c:v>
                </c:pt>
                <c:pt idx="4">
                  <c:v>89.18</c:v>
                </c:pt>
              </c:numCache>
            </c:numRef>
          </c:val>
        </c:ser>
        <c:dLbls>
          <c:showLegendKey val="0"/>
          <c:showVal val="0"/>
          <c:showCatName val="0"/>
          <c:showSerName val="0"/>
          <c:showPercent val="0"/>
          <c:showBubbleSize val="0"/>
        </c:dLbls>
        <c:gapWidth val="150"/>
        <c:axId val="111810432"/>
        <c:axId val="11181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111810432"/>
        <c:axId val="111812608"/>
      </c:lineChart>
      <c:dateAx>
        <c:axId val="111810432"/>
        <c:scaling>
          <c:orientation val="minMax"/>
        </c:scaling>
        <c:delete val="1"/>
        <c:axPos val="b"/>
        <c:numFmt formatCode="ge" sourceLinked="1"/>
        <c:majorTickMark val="none"/>
        <c:minorTickMark val="none"/>
        <c:tickLblPos val="none"/>
        <c:crossAx val="111812608"/>
        <c:crosses val="autoZero"/>
        <c:auto val="1"/>
        <c:lblOffset val="100"/>
        <c:baseTimeUnit val="years"/>
      </c:dateAx>
      <c:valAx>
        <c:axId val="11181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81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124.32</c:v>
                </c:pt>
                <c:pt idx="1">
                  <c:v>126.52</c:v>
                </c:pt>
                <c:pt idx="2">
                  <c:v>122.56</c:v>
                </c:pt>
                <c:pt idx="3">
                  <c:v>124.4</c:v>
                </c:pt>
                <c:pt idx="4">
                  <c:v>121.18</c:v>
                </c:pt>
              </c:numCache>
            </c:numRef>
          </c:val>
        </c:ser>
        <c:dLbls>
          <c:showLegendKey val="0"/>
          <c:showVal val="0"/>
          <c:showCatName val="0"/>
          <c:showSerName val="0"/>
          <c:showPercent val="0"/>
          <c:showBubbleSize val="0"/>
        </c:dLbls>
        <c:gapWidth val="150"/>
        <c:axId val="110659072"/>
        <c:axId val="11066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110659072"/>
        <c:axId val="110660992"/>
      </c:lineChart>
      <c:dateAx>
        <c:axId val="110659072"/>
        <c:scaling>
          <c:orientation val="minMax"/>
        </c:scaling>
        <c:delete val="1"/>
        <c:axPos val="b"/>
        <c:numFmt formatCode="ge" sourceLinked="1"/>
        <c:majorTickMark val="none"/>
        <c:minorTickMark val="none"/>
        <c:tickLblPos val="none"/>
        <c:crossAx val="110660992"/>
        <c:crosses val="autoZero"/>
        <c:auto val="1"/>
        <c:lblOffset val="100"/>
        <c:baseTimeUnit val="years"/>
      </c:dateAx>
      <c:valAx>
        <c:axId val="110660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065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33.47</c:v>
                </c:pt>
                <c:pt idx="1">
                  <c:v>34.42</c:v>
                </c:pt>
                <c:pt idx="2">
                  <c:v>50.39</c:v>
                </c:pt>
                <c:pt idx="3">
                  <c:v>50.72</c:v>
                </c:pt>
                <c:pt idx="4">
                  <c:v>51.07</c:v>
                </c:pt>
              </c:numCache>
            </c:numRef>
          </c:val>
        </c:ser>
        <c:dLbls>
          <c:showLegendKey val="0"/>
          <c:showVal val="0"/>
          <c:showCatName val="0"/>
          <c:showSerName val="0"/>
          <c:showPercent val="0"/>
          <c:showBubbleSize val="0"/>
        </c:dLbls>
        <c:gapWidth val="150"/>
        <c:axId val="111694976"/>
        <c:axId val="11169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111694976"/>
        <c:axId val="111696896"/>
      </c:lineChart>
      <c:dateAx>
        <c:axId val="111694976"/>
        <c:scaling>
          <c:orientation val="minMax"/>
        </c:scaling>
        <c:delete val="1"/>
        <c:axPos val="b"/>
        <c:numFmt formatCode="ge" sourceLinked="1"/>
        <c:majorTickMark val="none"/>
        <c:minorTickMark val="none"/>
        <c:tickLblPos val="none"/>
        <c:crossAx val="111696896"/>
        <c:crosses val="autoZero"/>
        <c:auto val="1"/>
        <c:lblOffset val="100"/>
        <c:baseTimeUnit val="years"/>
      </c:dateAx>
      <c:valAx>
        <c:axId val="11169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69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11.48</c:v>
                </c:pt>
                <c:pt idx="1">
                  <c:v>19.72</c:v>
                </c:pt>
                <c:pt idx="2">
                  <c:v>19.440000000000001</c:v>
                </c:pt>
                <c:pt idx="3">
                  <c:v>18.62</c:v>
                </c:pt>
                <c:pt idx="4">
                  <c:v>25.13</c:v>
                </c:pt>
              </c:numCache>
            </c:numRef>
          </c:val>
        </c:ser>
        <c:dLbls>
          <c:showLegendKey val="0"/>
          <c:showVal val="0"/>
          <c:showCatName val="0"/>
          <c:showSerName val="0"/>
          <c:showPercent val="0"/>
          <c:showBubbleSize val="0"/>
        </c:dLbls>
        <c:gapWidth val="150"/>
        <c:axId val="111727360"/>
        <c:axId val="11172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111727360"/>
        <c:axId val="111729280"/>
      </c:lineChart>
      <c:dateAx>
        <c:axId val="111727360"/>
        <c:scaling>
          <c:orientation val="minMax"/>
        </c:scaling>
        <c:delete val="1"/>
        <c:axPos val="b"/>
        <c:numFmt formatCode="ge" sourceLinked="1"/>
        <c:majorTickMark val="none"/>
        <c:minorTickMark val="none"/>
        <c:tickLblPos val="none"/>
        <c:crossAx val="111729280"/>
        <c:crosses val="autoZero"/>
        <c:auto val="1"/>
        <c:lblOffset val="100"/>
        <c:baseTimeUnit val="years"/>
      </c:dateAx>
      <c:valAx>
        <c:axId val="11172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2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1452928"/>
        <c:axId val="11145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111452928"/>
        <c:axId val="111454848"/>
      </c:lineChart>
      <c:dateAx>
        <c:axId val="111452928"/>
        <c:scaling>
          <c:orientation val="minMax"/>
        </c:scaling>
        <c:delete val="1"/>
        <c:axPos val="b"/>
        <c:numFmt formatCode="ge" sourceLinked="1"/>
        <c:majorTickMark val="none"/>
        <c:minorTickMark val="none"/>
        <c:tickLblPos val="none"/>
        <c:crossAx val="111454848"/>
        <c:crosses val="autoZero"/>
        <c:auto val="1"/>
        <c:lblOffset val="100"/>
        <c:baseTimeUnit val="years"/>
      </c:dateAx>
      <c:valAx>
        <c:axId val="111454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145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1158.77</c:v>
                </c:pt>
                <c:pt idx="1">
                  <c:v>1181.8699999999999</c:v>
                </c:pt>
                <c:pt idx="2">
                  <c:v>278.08</c:v>
                </c:pt>
                <c:pt idx="3">
                  <c:v>335.31</c:v>
                </c:pt>
                <c:pt idx="4">
                  <c:v>313.23</c:v>
                </c:pt>
              </c:numCache>
            </c:numRef>
          </c:val>
        </c:ser>
        <c:dLbls>
          <c:showLegendKey val="0"/>
          <c:showVal val="0"/>
          <c:showCatName val="0"/>
          <c:showSerName val="0"/>
          <c:showPercent val="0"/>
          <c:showBubbleSize val="0"/>
        </c:dLbls>
        <c:gapWidth val="150"/>
        <c:axId val="111497600"/>
        <c:axId val="11149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111497600"/>
        <c:axId val="111499520"/>
      </c:lineChart>
      <c:dateAx>
        <c:axId val="111497600"/>
        <c:scaling>
          <c:orientation val="minMax"/>
        </c:scaling>
        <c:delete val="1"/>
        <c:axPos val="b"/>
        <c:numFmt formatCode="ge" sourceLinked="1"/>
        <c:majorTickMark val="none"/>
        <c:minorTickMark val="none"/>
        <c:tickLblPos val="none"/>
        <c:crossAx val="111499520"/>
        <c:crosses val="autoZero"/>
        <c:auto val="1"/>
        <c:lblOffset val="100"/>
        <c:baseTimeUnit val="years"/>
      </c:dateAx>
      <c:valAx>
        <c:axId val="111499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149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132.16999999999999</c:v>
                </c:pt>
                <c:pt idx="1">
                  <c:v>175.22</c:v>
                </c:pt>
                <c:pt idx="2">
                  <c:v>154.05000000000001</c:v>
                </c:pt>
                <c:pt idx="3">
                  <c:v>127.27</c:v>
                </c:pt>
                <c:pt idx="4">
                  <c:v>104.84</c:v>
                </c:pt>
              </c:numCache>
            </c:numRef>
          </c:val>
        </c:ser>
        <c:dLbls>
          <c:showLegendKey val="0"/>
          <c:showVal val="0"/>
          <c:showCatName val="0"/>
          <c:showSerName val="0"/>
          <c:showPercent val="0"/>
          <c:showBubbleSize val="0"/>
        </c:dLbls>
        <c:gapWidth val="150"/>
        <c:axId val="111529984"/>
        <c:axId val="11153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111529984"/>
        <c:axId val="111531904"/>
      </c:lineChart>
      <c:dateAx>
        <c:axId val="111529984"/>
        <c:scaling>
          <c:orientation val="minMax"/>
        </c:scaling>
        <c:delete val="1"/>
        <c:axPos val="b"/>
        <c:numFmt formatCode="ge" sourceLinked="1"/>
        <c:majorTickMark val="none"/>
        <c:minorTickMark val="none"/>
        <c:tickLblPos val="none"/>
        <c:crossAx val="111531904"/>
        <c:crosses val="autoZero"/>
        <c:auto val="1"/>
        <c:lblOffset val="100"/>
        <c:baseTimeUnit val="years"/>
      </c:dateAx>
      <c:valAx>
        <c:axId val="111531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152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119.91</c:v>
                </c:pt>
                <c:pt idx="1">
                  <c:v>121.66</c:v>
                </c:pt>
                <c:pt idx="2">
                  <c:v>118.52</c:v>
                </c:pt>
                <c:pt idx="3">
                  <c:v>120.71</c:v>
                </c:pt>
                <c:pt idx="4">
                  <c:v>117.68</c:v>
                </c:pt>
              </c:numCache>
            </c:numRef>
          </c:val>
        </c:ser>
        <c:dLbls>
          <c:showLegendKey val="0"/>
          <c:showVal val="0"/>
          <c:showCatName val="0"/>
          <c:showSerName val="0"/>
          <c:showPercent val="0"/>
          <c:showBubbleSize val="0"/>
        </c:dLbls>
        <c:gapWidth val="150"/>
        <c:axId val="111652224"/>
        <c:axId val="11165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111652224"/>
        <c:axId val="111654400"/>
      </c:lineChart>
      <c:dateAx>
        <c:axId val="111652224"/>
        <c:scaling>
          <c:orientation val="minMax"/>
        </c:scaling>
        <c:delete val="1"/>
        <c:axPos val="b"/>
        <c:numFmt formatCode="ge" sourceLinked="1"/>
        <c:majorTickMark val="none"/>
        <c:minorTickMark val="none"/>
        <c:tickLblPos val="none"/>
        <c:crossAx val="111654400"/>
        <c:crosses val="autoZero"/>
        <c:auto val="1"/>
        <c:lblOffset val="100"/>
        <c:baseTimeUnit val="years"/>
      </c:dateAx>
      <c:valAx>
        <c:axId val="11165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65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158.16</c:v>
                </c:pt>
                <c:pt idx="1">
                  <c:v>155.63</c:v>
                </c:pt>
                <c:pt idx="2">
                  <c:v>159.09</c:v>
                </c:pt>
                <c:pt idx="3">
                  <c:v>156.37</c:v>
                </c:pt>
                <c:pt idx="4">
                  <c:v>160.47999999999999</c:v>
                </c:pt>
              </c:numCache>
            </c:numRef>
          </c:val>
        </c:ser>
        <c:dLbls>
          <c:showLegendKey val="0"/>
          <c:showVal val="0"/>
          <c:showCatName val="0"/>
          <c:showSerName val="0"/>
          <c:showPercent val="0"/>
          <c:showBubbleSize val="0"/>
        </c:dLbls>
        <c:gapWidth val="150"/>
        <c:axId val="111667840"/>
        <c:axId val="11174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111667840"/>
        <c:axId val="111743744"/>
      </c:lineChart>
      <c:dateAx>
        <c:axId val="111667840"/>
        <c:scaling>
          <c:orientation val="minMax"/>
        </c:scaling>
        <c:delete val="1"/>
        <c:axPos val="b"/>
        <c:numFmt formatCode="ge" sourceLinked="1"/>
        <c:majorTickMark val="none"/>
        <c:minorTickMark val="none"/>
        <c:tickLblPos val="none"/>
        <c:crossAx val="111743744"/>
        <c:crosses val="autoZero"/>
        <c:auto val="1"/>
        <c:lblOffset val="100"/>
        <c:baseTimeUnit val="years"/>
      </c:dateAx>
      <c:valAx>
        <c:axId val="11174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66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13" zoomScale="85" zoomScaleNormal="85"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長崎県　長与町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60" t="s">
        <v>117</v>
      </c>
      <c r="AE8" s="60"/>
      <c r="AF8" s="60"/>
      <c r="AG8" s="60"/>
      <c r="AH8" s="60"/>
      <c r="AI8" s="60"/>
      <c r="AJ8" s="60"/>
      <c r="AK8" s="5"/>
      <c r="AL8" s="61">
        <f>データ!$R$6</f>
        <v>42678</v>
      </c>
      <c r="AM8" s="61"/>
      <c r="AN8" s="61"/>
      <c r="AO8" s="61"/>
      <c r="AP8" s="61"/>
      <c r="AQ8" s="61"/>
      <c r="AR8" s="61"/>
      <c r="AS8" s="61"/>
      <c r="AT8" s="51">
        <f>データ!$S$6</f>
        <v>28.73</v>
      </c>
      <c r="AU8" s="52"/>
      <c r="AV8" s="52"/>
      <c r="AW8" s="52"/>
      <c r="AX8" s="52"/>
      <c r="AY8" s="52"/>
      <c r="AZ8" s="52"/>
      <c r="BA8" s="52"/>
      <c r="BB8" s="53">
        <f>データ!$T$6</f>
        <v>1485.49</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87.16</v>
      </c>
      <c r="J10" s="52"/>
      <c r="K10" s="52"/>
      <c r="L10" s="52"/>
      <c r="M10" s="52"/>
      <c r="N10" s="52"/>
      <c r="O10" s="64"/>
      <c r="P10" s="53">
        <f>データ!$P$6</f>
        <v>91.46</v>
      </c>
      <c r="Q10" s="53"/>
      <c r="R10" s="53"/>
      <c r="S10" s="53"/>
      <c r="T10" s="53"/>
      <c r="U10" s="53"/>
      <c r="V10" s="53"/>
      <c r="W10" s="61">
        <f>データ!$Q$6</f>
        <v>3564</v>
      </c>
      <c r="X10" s="61"/>
      <c r="Y10" s="61"/>
      <c r="Z10" s="61"/>
      <c r="AA10" s="61"/>
      <c r="AB10" s="61"/>
      <c r="AC10" s="61"/>
      <c r="AD10" s="2"/>
      <c r="AE10" s="2"/>
      <c r="AF10" s="2"/>
      <c r="AG10" s="2"/>
      <c r="AH10" s="5"/>
      <c r="AI10" s="5"/>
      <c r="AJ10" s="5"/>
      <c r="AK10" s="5"/>
      <c r="AL10" s="61">
        <f>データ!$U$6</f>
        <v>38742</v>
      </c>
      <c r="AM10" s="61"/>
      <c r="AN10" s="61"/>
      <c r="AO10" s="61"/>
      <c r="AP10" s="61"/>
      <c r="AQ10" s="61"/>
      <c r="AR10" s="61"/>
      <c r="AS10" s="61"/>
      <c r="AT10" s="51">
        <f>データ!$V$6</f>
        <v>12.17</v>
      </c>
      <c r="AU10" s="52"/>
      <c r="AV10" s="52"/>
      <c r="AW10" s="52"/>
      <c r="AX10" s="52"/>
      <c r="AY10" s="52"/>
      <c r="AZ10" s="52"/>
      <c r="BA10" s="52"/>
      <c r="BB10" s="53">
        <f>データ!$W$6</f>
        <v>3183.4</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119</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116</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423076</v>
      </c>
      <c r="D6" s="34">
        <f t="shared" si="3"/>
        <v>46</v>
      </c>
      <c r="E6" s="34">
        <f t="shared" si="3"/>
        <v>1</v>
      </c>
      <c r="F6" s="34">
        <f t="shared" si="3"/>
        <v>0</v>
      </c>
      <c r="G6" s="34">
        <f t="shared" si="3"/>
        <v>1</v>
      </c>
      <c r="H6" s="34" t="str">
        <f t="shared" si="3"/>
        <v>長崎県　長与町</v>
      </c>
      <c r="I6" s="34" t="str">
        <f t="shared" si="3"/>
        <v>法適用</v>
      </c>
      <c r="J6" s="34" t="str">
        <f t="shared" si="3"/>
        <v>水道事業</v>
      </c>
      <c r="K6" s="34" t="str">
        <f t="shared" si="3"/>
        <v>末端給水事業</v>
      </c>
      <c r="L6" s="34" t="str">
        <f t="shared" si="3"/>
        <v>A5</v>
      </c>
      <c r="M6" s="34">
        <f t="shared" si="3"/>
        <v>0</v>
      </c>
      <c r="N6" s="35" t="str">
        <f t="shared" si="3"/>
        <v>-</v>
      </c>
      <c r="O6" s="35">
        <f t="shared" si="3"/>
        <v>87.16</v>
      </c>
      <c r="P6" s="35">
        <f t="shared" si="3"/>
        <v>91.46</v>
      </c>
      <c r="Q6" s="35">
        <f t="shared" si="3"/>
        <v>3564</v>
      </c>
      <c r="R6" s="35">
        <f t="shared" si="3"/>
        <v>42678</v>
      </c>
      <c r="S6" s="35">
        <f t="shared" si="3"/>
        <v>28.73</v>
      </c>
      <c r="T6" s="35">
        <f t="shared" si="3"/>
        <v>1485.49</v>
      </c>
      <c r="U6" s="35">
        <f t="shared" si="3"/>
        <v>38742</v>
      </c>
      <c r="V6" s="35">
        <f t="shared" si="3"/>
        <v>12.17</v>
      </c>
      <c r="W6" s="35">
        <f t="shared" si="3"/>
        <v>3183.4</v>
      </c>
      <c r="X6" s="36">
        <f>IF(X7="",NA(),X7)</f>
        <v>124.32</v>
      </c>
      <c r="Y6" s="36">
        <f t="shared" ref="Y6:AG6" si="4">IF(Y7="",NA(),Y7)</f>
        <v>126.52</v>
      </c>
      <c r="Z6" s="36">
        <f t="shared" si="4"/>
        <v>122.56</v>
      </c>
      <c r="AA6" s="36">
        <f t="shared" si="4"/>
        <v>124.4</v>
      </c>
      <c r="AB6" s="36">
        <f t="shared" si="4"/>
        <v>121.18</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1158.77</v>
      </c>
      <c r="AU6" s="36">
        <f t="shared" ref="AU6:BC6" si="6">IF(AU7="",NA(),AU7)</f>
        <v>1181.8699999999999</v>
      </c>
      <c r="AV6" s="36">
        <f t="shared" si="6"/>
        <v>278.08</v>
      </c>
      <c r="AW6" s="36">
        <f t="shared" si="6"/>
        <v>335.31</v>
      </c>
      <c r="AX6" s="36">
        <f t="shared" si="6"/>
        <v>313.23</v>
      </c>
      <c r="AY6" s="36">
        <f t="shared" si="6"/>
        <v>852.01</v>
      </c>
      <c r="AZ6" s="36">
        <f t="shared" si="6"/>
        <v>909.68</v>
      </c>
      <c r="BA6" s="36">
        <f t="shared" si="6"/>
        <v>382.09</v>
      </c>
      <c r="BB6" s="36">
        <f t="shared" si="6"/>
        <v>371.31</v>
      </c>
      <c r="BC6" s="36">
        <f t="shared" si="6"/>
        <v>377.63</v>
      </c>
      <c r="BD6" s="35" t="str">
        <f>IF(BD7="","",IF(BD7="-","【-】","【"&amp;SUBSTITUTE(TEXT(BD7,"#,##0.00"),"-","△")&amp;"】"))</f>
        <v>【262.87】</v>
      </c>
      <c r="BE6" s="36">
        <f>IF(BE7="",NA(),BE7)</f>
        <v>132.16999999999999</v>
      </c>
      <c r="BF6" s="36">
        <f t="shared" ref="BF6:BN6" si="7">IF(BF7="",NA(),BF7)</f>
        <v>175.22</v>
      </c>
      <c r="BG6" s="36">
        <f t="shared" si="7"/>
        <v>154.05000000000001</v>
      </c>
      <c r="BH6" s="36">
        <f t="shared" si="7"/>
        <v>127.27</v>
      </c>
      <c r="BI6" s="36">
        <f t="shared" si="7"/>
        <v>104.84</v>
      </c>
      <c r="BJ6" s="36">
        <f t="shared" si="7"/>
        <v>391.4</v>
      </c>
      <c r="BK6" s="36">
        <f t="shared" si="7"/>
        <v>382.65</v>
      </c>
      <c r="BL6" s="36">
        <f t="shared" si="7"/>
        <v>385.06</v>
      </c>
      <c r="BM6" s="36">
        <f t="shared" si="7"/>
        <v>373.09</v>
      </c>
      <c r="BN6" s="36">
        <f t="shared" si="7"/>
        <v>364.71</v>
      </c>
      <c r="BO6" s="35" t="str">
        <f>IF(BO7="","",IF(BO7="-","【-】","【"&amp;SUBSTITUTE(TEXT(BO7,"#,##0.00"),"-","△")&amp;"】"))</f>
        <v>【270.87】</v>
      </c>
      <c r="BP6" s="36">
        <f>IF(BP7="",NA(),BP7)</f>
        <v>119.91</v>
      </c>
      <c r="BQ6" s="36">
        <f t="shared" ref="BQ6:BY6" si="8">IF(BQ7="",NA(),BQ7)</f>
        <v>121.66</v>
      </c>
      <c r="BR6" s="36">
        <f t="shared" si="8"/>
        <v>118.52</v>
      </c>
      <c r="BS6" s="36">
        <f t="shared" si="8"/>
        <v>120.71</v>
      </c>
      <c r="BT6" s="36">
        <f t="shared" si="8"/>
        <v>117.68</v>
      </c>
      <c r="BU6" s="36">
        <f t="shared" si="8"/>
        <v>95.91</v>
      </c>
      <c r="BV6" s="36">
        <f t="shared" si="8"/>
        <v>96.1</v>
      </c>
      <c r="BW6" s="36">
        <f t="shared" si="8"/>
        <v>99.07</v>
      </c>
      <c r="BX6" s="36">
        <f t="shared" si="8"/>
        <v>99.99</v>
      </c>
      <c r="BY6" s="36">
        <f t="shared" si="8"/>
        <v>100.65</v>
      </c>
      <c r="BZ6" s="35" t="str">
        <f>IF(BZ7="","",IF(BZ7="-","【-】","【"&amp;SUBSTITUTE(TEXT(BZ7,"#,##0.00"),"-","△")&amp;"】"))</f>
        <v>【105.59】</v>
      </c>
      <c r="CA6" s="36">
        <f>IF(CA7="",NA(),CA7)</f>
        <v>158.16</v>
      </c>
      <c r="CB6" s="36">
        <f t="shared" ref="CB6:CJ6" si="9">IF(CB7="",NA(),CB7)</f>
        <v>155.63</v>
      </c>
      <c r="CC6" s="36">
        <f t="shared" si="9"/>
        <v>159.09</v>
      </c>
      <c r="CD6" s="36">
        <f t="shared" si="9"/>
        <v>156.37</v>
      </c>
      <c r="CE6" s="36">
        <f t="shared" si="9"/>
        <v>160.47999999999999</v>
      </c>
      <c r="CF6" s="36">
        <f t="shared" si="9"/>
        <v>179.29</v>
      </c>
      <c r="CG6" s="36">
        <f t="shared" si="9"/>
        <v>178.39</v>
      </c>
      <c r="CH6" s="36">
        <f t="shared" si="9"/>
        <v>173.03</v>
      </c>
      <c r="CI6" s="36">
        <f t="shared" si="9"/>
        <v>171.15</v>
      </c>
      <c r="CJ6" s="36">
        <f t="shared" si="9"/>
        <v>170.19</v>
      </c>
      <c r="CK6" s="35" t="str">
        <f>IF(CK7="","",IF(CK7="-","【-】","【"&amp;SUBSTITUTE(TEXT(CK7,"#,##0.00"),"-","△")&amp;"】"))</f>
        <v>【163.27】</v>
      </c>
      <c r="CL6" s="36">
        <f>IF(CL7="",NA(),CL7)</f>
        <v>76.81</v>
      </c>
      <c r="CM6" s="36">
        <f t="shared" ref="CM6:CU6" si="10">IF(CM7="",NA(),CM7)</f>
        <v>76.53</v>
      </c>
      <c r="CN6" s="36">
        <f t="shared" si="10"/>
        <v>75.52</v>
      </c>
      <c r="CO6" s="36">
        <f t="shared" si="10"/>
        <v>76.53</v>
      </c>
      <c r="CP6" s="36">
        <f t="shared" si="10"/>
        <v>83.08</v>
      </c>
      <c r="CQ6" s="36">
        <f t="shared" si="10"/>
        <v>59.09</v>
      </c>
      <c r="CR6" s="36">
        <f t="shared" si="10"/>
        <v>59.23</v>
      </c>
      <c r="CS6" s="36">
        <f t="shared" si="10"/>
        <v>58.58</v>
      </c>
      <c r="CT6" s="36">
        <f t="shared" si="10"/>
        <v>58.53</v>
      </c>
      <c r="CU6" s="36">
        <f t="shared" si="10"/>
        <v>59.01</v>
      </c>
      <c r="CV6" s="35" t="str">
        <f>IF(CV7="","",IF(CV7="-","【-】","【"&amp;SUBSTITUTE(TEXT(CV7,"#,##0.00"),"-","△")&amp;"】"))</f>
        <v>【59.94】</v>
      </c>
      <c r="CW6" s="36">
        <f>IF(CW7="",NA(),CW7)</f>
        <v>92.84</v>
      </c>
      <c r="CX6" s="36">
        <f t="shared" ref="CX6:DF6" si="11">IF(CX7="",NA(),CX7)</f>
        <v>92.71</v>
      </c>
      <c r="CY6" s="36">
        <f t="shared" si="11"/>
        <v>92.57</v>
      </c>
      <c r="CZ6" s="36">
        <f t="shared" si="11"/>
        <v>91.86</v>
      </c>
      <c r="DA6" s="36">
        <f t="shared" si="11"/>
        <v>89.18</v>
      </c>
      <c r="DB6" s="36">
        <f t="shared" si="11"/>
        <v>85.4</v>
      </c>
      <c r="DC6" s="36">
        <f t="shared" si="11"/>
        <v>85.53</v>
      </c>
      <c r="DD6" s="36">
        <f t="shared" si="11"/>
        <v>85.23</v>
      </c>
      <c r="DE6" s="36">
        <f t="shared" si="11"/>
        <v>85.26</v>
      </c>
      <c r="DF6" s="36">
        <f t="shared" si="11"/>
        <v>85.37</v>
      </c>
      <c r="DG6" s="35" t="str">
        <f>IF(DG7="","",IF(DG7="-","【-】","【"&amp;SUBSTITUTE(TEXT(DG7,"#,##0.00"),"-","△")&amp;"】"))</f>
        <v>【90.22】</v>
      </c>
      <c r="DH6" s="36">
        <f>IF(DH7="",NA(),DH7)</f>
        <v>33.47</v>
      </c>
      <c r="DI6" s="36">
        <f t="shared" ref="DI6:DQ6" si="12">IF(DI7="",NA(),DI7)</f>
        <v>34.42</v>
      </c>
      <c r="DJ6" s="36">
        <f t="shared" si="12"/>
        <v>50.39</v>
      </c>
      <c r="DK6" s="36">
        <f t="shared" si="12"/>
        <v>50.72</v>
      </c>
      <c r="DL6" s="36">
        <f t="shared" si="12"/>
        <v>51.07</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11.48</v>
      </c>
      <c r="DT6" s="36">
        <f t="shared" ref="DT6:EB6" si="13">IF(DT7="",NA(),DT7)</f>
        <v>19.72</v>
      </c>
      <c r="DU6" s="36">
        <f t="shared" si="13"/>
        <v>19.440000000000001</v>
      </c>
      <c r="DV6" s="36">
        <f t="shared" si="13"/>
        <v>18.62</v>
      </c>
      <c r="DW6" s="36">
        <f t="shared" si="13"/>
        <v>25.13</v>
      </c>
      <c r="DX6" s="36">
        <f t="shared" si="13"/>
        <v>7.8</v>
      </c>
      <c r="DY6" s="36">
        <f t="shared" si="13"/>
        <v>8.39</v>
      </c>
      <c r="DZ6" s="36">
        <f t="shared" si="13"/>
        <v>10.09</v>
      </c>
      <c r="EA6" s="36">
        <f t="shared" si="13"/>
        <v>10.54</v>
      </c>
      <c r="EB6" s="36">
        <f t="shared" si="13"/>
        <v>12.03</v>
      </c>
      <c r="EC6" s="35" t="str">
        <f>IF(EC7="","",IF(EC7="-","【-】","【"&amp;SUBSTITUTE(TEXT(EC7,"#,##0.00"),"-","△")&amp;"】"))</f>
        <v>【15.00】</v>
      </c>
      <c r="ED6" s="36">
        <f>IF(ED7="",NA(),ED7)</f>
        <v>0.26</v>
      </c>
      <c r="EE6" s="36">
        <f t="shared" ref="EE6:EM6" si="14">IF(EE7="",NA(),EE7)</f>
        <v>0.1</v>
      </c>
      <c r="EF6" s="36">
        <f t="shared" si="14"/>
        <v>0.4</v>
      </c>
      <c r="EG6" s="36">
        <f t="shared" si="14"/>
        <v>0.49</v>
      </c>
      <c r="EH6" s="36">
        <f t="shared" si="14"/>
        <v>0.73</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c r="A7" s="29"/>
      <c r="B7" s="38">
        <v>2016</v>
      </c>
      <c r="C7" s="38">
        <v>423076</v>
      </c>
      <c r="D7" s="38">
        <v>46</v>
      </c>
      <c r="E7" s="38">
        <v>1</v>
      </c>
      <c r="F7" s="38">
        <v>0</v>
      </c>
      <c r="G7" s="38">
        <v>1</v>
      </c>
      <c r="H7" s="38" t="s">
        <v>105</v>
      </c>
      <c r="I7" s="38" t="s">
        <v>106</v>
      </c>
      <c r="J7" s="38" t="s">
        <v>107</v>
      </c>
      <c r="K7" s="38" t="s">
        <v>108</v>
      </c>
      <c r="L7" s="38" t="s">
        <v>109</v>
      </c>
      <c r="M7" s="38"/>
      <c r="N7" s="39" t="s">
        <v>110</v>
      </c>
      <c r="O7" s="39">
        <v>87.16</v>
      </c>
      <c r="P7" s="39">
        <v>91.46</v>
      </c>
      <c r="Q7" s="39">
        <v>3564</v>
      </c>
      <c r="R7" s="39">
        <v>42678</v>
      </c>
      <c r="S7" s="39">
        <v>28.73</v>
      </c>
      <c r="T7" s="39">
        <v>1485.49</v>
      </c>
      <c r="U7" s="39">
        <v>38742</v>
      </c>
      <c r="V7" s="39">
        <v>12.17</v>
      </c>
      <c r="W7" s="39">
        <v>3183.4</v>
      </c>
      <c r="X7" s="39">
        <v>124.32</v>
      </c>
      <c r="Y7" s="39">
        <v>126.52</v>
      </c>
      <c r="Z7" s="39">
        <v>122.56</v>
      </c>
      <c r="AA7" s="39">
        <v>124.4</v>
      </c>
      <c r="AB7" s="39">
        <v>121.18</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1158.77</v>
      </c>
      <c r="AU7" s="39">
        <v>1181.8699999999999</v>
      </c>
      <c r="AV7" s="39">
        <v>278.08</v>
      </c>
      <c r="AW7" s="39">
        <v>335.31</v>
      </c>
      <c r="AX7" s="39">
        <v>313.23</v>
      </c>
      <c r="AY7" s="39">
        <v>852.01</v>
      </c>
      <c r="AZ7" s="39">
        <v>909.68</v>
      </c>
      <c r="BA7" s="39">
        <v>382.09</v>
      </c>
      <c r="BB7" s="39">
        <v>371.31</v>
      </c>
      <c r="BC7" s="39">
        <v>377.63</v>
      </c>
      <c r="BD7" s="39">
        <v>262.87</v>
      </c>
      <c r="BE7" s="39">
        <v>132.16999999999999</v>
      </c>
      <c r="BF7" s="39">
        <v>175.22</v>
      </c>
      <c r="BG7" s="39">
        <v>154.05000000000001</v>
      </c>
      <c r="BH7" s="39">
        <v>127.27</v>
      </c>
      <c r="BI7" s="39">
        <v>104.84</v>
      </c>
      <c r="BJ7" s="39">
        <v>391.4</v>
      </c>
      <c r="BK7" s="39">
        <v>382.65</v>
      </c>
      <c r="BL7" s="39">
        <v>385.06</v>
      </c>
      <c r="BM7" s="39">
        <v>373.09</v>
      </c>
      <c r="BN7" s="39">
        <v>364.71</v>
      </c>
      <c r="BO7" s="39">
        <v>270.87</v>
      </c>
      <c r="BP7" s="39">
        <v>119.91</v>
      </c>
      <c r="BQ7" s="39">
        <v>121.66</v>
      </c>
      <c r="BR7" s="39">
        <v>118.52</v>
      </c>
      <c r="BS7" s="39">
        <v>120.71</v>
      </c>
      <c r="BT7" s="39">
        <v>117.68</v>
      </c>
      <c r="BU7" s="39">
        <v>95.91</v>
      </c>
      <c r="BV7" s="39">
        <v>96.1</v>
      </c>
      <c r="BW7" s="39">
        <v>99.07</v>
      </c>
      <c r="BX7" s="39">
        <v>99.99</v>
      </c>
      <c r="BY7" s="39">
        <v>100.65</v>
      </c>
      <c r="BZ7" s="39">
        <v>105.59</v>
      </c>
      <c r="CA7" s="39">
        <v>158.16</v>
      </c>
      <c r="CB7" s="39">
        <v>155.63</v>
      </c>
      <c r="CC7" s="39">
        <v>159.09</v>
      </c>
      <c r="CD7" s="39">
        <v>156.37</v>
      </c>
      <c r="CE7" s="39">
        <v>160.47999999999999</v>
      </c>
      <c r="CF7" s="39">
        <v>179.29</v>
      </c>
      <c r="CG7" s="39">
        <v>178.39</v>
      </c>
      <c r="CH7" s="39">
        <v>173.03</v>
      </c>
      <c r="CI7" s="39">
        <v>171.15</v>
      </c>
      <c r="CJ7" s="39">
        <v>170.19</v>
      </c>
      <c r="CK7" s="39">
        <v>163.27000000000001</v>
      </c>
      <c r="CL7" s="39">
        <v>76.81</v>
      </c>
      <c r="CM7" s="39">
        <v>76.53</v>
      </c>
      <c r="CN7" s="39">
        <v>75.52</v>
      </c>
      <c r="CO7" s="39">
        <v>76.53</v>
      </c>
      <c r="CP7" s="39">
        <v>83.08</v>
      </c>
      <c r="CQ7" s="39">
        <v>59.09</v>
      </c>
      <c r="CR7" s="39">
        <v>59.23</v>
      </c>
      <c r="CS7" s="39">
        <v>58.58</v>
      </c>
      <c r="CT7" s="39">
        <v>58.53</v>
      </c>
      <c r="CU7" s="39">
        <v>59.01</v>
      </c>
      <c r="CV7" s="39">
        <v>59.94</v>
      </c>
      <c r="CW7" s="39">
        <v>92.84</v>
      </c>
      <c r="CX7" s="39">
        <v>92.71</v>
      </c>
      <c r="CY7" s="39">
        <v>92.57</v>
      </c>
      <c r="CZ7" s="39">
        <v>91.86</v>
      </c>
      <c r="DA7" s="39">
        <v>89.18</v>
      </c>
      <c r="DB7" s="39">
        <v>85.4</v>
      </c>
      <c r="DC7" s="39">
        <v>85.53</v>
      </c>
      <c r="DD7" s="39">
        <v>85.23</v>
      </c>
      <c r="DE7" s="39">
        <v>85.26</v>
      </c>
      <c r="DF7" s="39">
        <v>85.37</v>
      </c>
      <c r="DG7" s="39">
        <v>90.22</v>
      </c>
      <c r="DH7" s="39">
        <v>33.47</v>
      </c>
      <c r="DI7" s="39">
        <v>34.42</v>
      </c>
      <c r="DJ7" s="39">
        <v>50.39</v>
      </c>
      <c r="DK7" s="39">
        <v>50.72</v>
      </c>
      <c r="DL7" s="39">
        <v>51.07</v>
      </c>
      <c r="DM7" s="39">
        <v>36.36</v>
      </c>
      <c r="DN7" s="39">
        <v>37.340000000000003</v>
      </c>
      <c r="DO7" s="39">
        <v>44.31</v>
      </c>
      <c r="DP7" s="39">
        <v>45.75</v>
      </c>
      <c r="DQ7" s="39">
        <v>46.9</v>
      </c>
      <c r="DR7" s="39">
        <v>47.91</v>
      </c>
      <c r="DS7" s="39">
        <v>11.48</v>
      </c>
      <c r="DT7" s="39">
        <v>19.72</v>
      </c>
      <c r="DU7" s="39">
        <v>19.440000000000001</v>
      </c>
      <c r="DV7" s="39">
        <v>18.62</v>
      </c>
      <c r="DW7" s="39">
        <v>25.13</v>
      </c>
      <c r="DX7" s="39">
        <v>7.8</v>
      </c>
      <c r="DY7" s="39">
        <v>8.39</v>
      </c>
      <c r="DZ7" s="39">
        <v>10.09</v>
      </c>
      <c r="EA7" s="39">
        <v>10.54</v>
      </c>
      <c r="EB7" s="39">
        <v>12.03</v>
      </c>
      <c r="EC7" s="39">
        <v>15</v>
      </c>
      <c r="ED7" s="39">
        <v>0.26</v>
      </c>
      <c r="EE7" s="39">
        <v>0.1</v>
      </c>
      <c r="EF7" s="39">
        <v>0.4</v>
      </c>
      <c r="EG7" s="39">
        <v>0.49</v>
      </c>
      <c r="EH7" s="39">
        <v>0.73</v>
      </c>
      <c r="EI7" s="39">
        <v>0.81</v>
      </c>
      <c r="EJ7" s="39">
        <v>0.59</v>
      </c>
      <c r="EK7" s="39">
        <v>0.6</v>
      </c>
      <c r="EL7" s="39">
        <v>0.56000000000000005</v>
      </c>
      <c r="EM7" s="39">
        <v>0.61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松永　大輔</cp:lastModifiedBy>
  <cp:lastPrinted>2018-02-07T01:40:05Z</cp:lastPrinted>
  <dcterms:created xsi:type="dcterms:W3CDTF">2017-12-25T01:37:22Z</dcterms:created>
  <dcterms:modified xsi:type="dcterms:W3CDTF">2018-02-07T01:47:15Z</dcterms:modified>
  <cp:category/>
</cp:coreProperties>
</file>