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ustors\本庁_水道局\001 各種報告\02 財政課関係\H29\27 経営比較分析表\02 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<sst xmlns="http://schemas.openxmlformats.org/spreadsheetml/2006/main" count="240" uniqueCount="126">
  <si>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</si>
  <si>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</si>
  <si>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</si>
  <si>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</si>
  <si>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</si>
  <si>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</si>
  <si>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</si>
  <si>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</si>
  <si>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</si>
  <si>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</si>
  <si>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</si>
  <si>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</si>
  <si>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</si>
  <si>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</si>
  <si>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</si>
  <si>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</si>
  <si>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</si>
  <si>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</si>
  <si>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</si>
  <si>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</si>
  <si>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</si>
  <si>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</si>
  <si>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</si>
  <si>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</si>
  <si>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</si>
  <si>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</si>
  <si>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</si>
  <si>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</si>
  <si>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</si>
  <si>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</si>
  <si>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</si>
  <si>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</si>
  <si>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</si>
  <si>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</si>
  <si>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</si>
  <si>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</si>
  <si>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</si>
  <si>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</si>
  <si>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</si>
  <si>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</si>
  <si>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</si>
  <si>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</si>
  <si>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</si>
  <si>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</si>
  <si>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</si>
  <si>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</si>
  <si>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</si>
  <si>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</si>
  <si>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</si>
  <si>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</si>
  <si>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</si>
  <si>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</si>
  <si>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</si>
  <si>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</si>
  <si>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</si>
  <si>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</si>
  <si>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</si>
  <si>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</si>
  <si>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</si>
  <si>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</si>
  <si>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</si>
  <si>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</si>
  <si>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</si>
  <si>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</si>
  <si>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</si>
  <si>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</si>
  <si>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</si>
  <si>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</si>
  <si>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</si>
  <si>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</si>
  <si>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</si>
  <si>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</si>
  <si>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</si>
  <si>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</si>
  <si>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</si>
  <si>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</si>
  <si>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</si>
  <si>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</si>
  <si>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</si>
  <si>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</si>
  <si>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</si>
  <si>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</si>
  <si>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</si>
  <si>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</si>
  <si>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</si>
  <si>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</si>
  <si>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</si>
  <si>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</si>
  <si>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</si>
  <si>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</si>
  <si>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</si>
  <si>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</si>
  <si>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</si>
  <si>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</si>
  <si>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</si>
  <si>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</si>
  <si>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</si>
  <si>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</si>
  <si>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</si>
  <si>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</si>
  <si>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</si>
  <si>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</si>
  <si>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</si>
  <si>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</si>
  <si>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</si>
  <si>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</si>
  <si>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</si>
  <si>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</si>
  <si>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</si>
  <si>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</si>
  <si>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対馬市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</si>
  <si>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</si>
  <si>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</si>
  <si>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</si>
  <si>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</si>
  <si>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</si>
  <si>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</si>
  <si>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</si>
  <si>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</si>
  <si>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</si>
  <si>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</si>
  <si>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</si>
  <si>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平成１５年４月に供用を開始し１３年が経過しているが、老朽化の状況については現状では大きな問題は無く、今後も長期的な財政計画のもと経費の節減に努めながら適切に施設管理をしていく必要がある。</t>
    <rPh sb="17" eb="18">
      <t>ネン</t>
    </rPh>
    <rPh sb="19" eb="21">
      <t>ケイカ</t>
    </rPh>
    <rPh sb="48" eb="49">
      <t>ナ</t>
    </rPh>
    <phoneticPr fontId="4"/>
  </si>
  <si>
    <t>①経営収支比率は99.06％と100％に近い数値となっているが、料金収入と経常支出の差額については、一般会計からの負担金で賄っている状況である。
⑤経費回収率は40.78％と類似団体を上回っているものの、使用料では経費を賄えていないことがわかる。
⑥汚水処理原価は528.64円と類似団体より高くなっており、投資費に対して接続率が低いことが考えられる。
⑦施設利用率は24.12％、水洗化率は61.54％と類似団体と比較すると低い状況であり、供用区域内の人口が減少傾向にあることから、今後も普及活動を促進する必要がある。</t>
    <rPh sb="20" eb="21">
      <t>チカ</t>
    </rPh>
    <rPh sb="22" eb="24">
      <t>スウチ</t>
    </rPh>
    <rPh sb="32" eb="34">
      <t>リョウキン</t>
    </rPh>
    <rPh sb="34" eb="36">
      <t>シュウニュウ</t>
    </rPh>
    <rPh sb="37" eb="39">
      <t>ケイジョウ</t>
    </rPh>
    <rPh sb="39" eb="41">
      <t>シシュツ</t>
    </rPh>
    <rPh sb="50" eb="52">
      <t>イッパン</t>
    </rPh>
    <rPh sb="52" eb="54">
      <t>カイケイ</t>
    </rPh>
    <rPh sb="57" eb="60">
      <t>フタンキン</t>
    </rPh>
    <rPh sb="61" eb="62">
      <t>マカナ</t>
    </rPh>
    <rPh sb="66" eb="68">
      <t>ジョウキョウ</t>
    </rPh>
    <rPh sb="87" eb="89">
      <t>ルイジ</t>
    </rPh>
    <rPh sb="89" eb="91">
      <t>ダンタイ</t>
    </rPh>
    <rPh sb="92" eb="94">
      <t>ウワマワ</t>
    </rPh>
    <rPh sb="138" eb="139">
      <t>エン</t>
    </rPh>
    <rPh sb="178" eb="180">
      <t>シセツ</t>
    </rPh>
    <rPh sb="180" eb="183">
      <t>リヨウリツ</t>
    </rPh>
    <rPh sb="242" eb="244">
      <t>コンゴ</t>
    </rPh>
    <rPh sb="254" eb="256">
      <t>ヒツヨウ</t>
    </rPh>
    <phoneticPr fontId="4"/>
  </si>
  <si>
    <t>　本市の漁業集落排水処理事業は市内の一地区のみで運営しており、大幅に新規加入が見込める状況では無く、原価が高く経費回収率が低い現状は今後も続くことが予想される。
　このため、平成２８年度に策定した経営戦略に基づき、経費の節減や事務及び業務の簡素化を図る。
　また、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rPh sb="1" eb="3">
      <t>ホンシ</t>
    </rPh>
    <rPh sb="4" eb="6">
      <t>ギョギョウ</t>
    </rPh>
    <rPh sb="6" eb="8">
      <t>シュウラク</t>
    </rPh>
    <rPh sb="8" eb="10">
      <t>ハイスイ</t>
    </rPh>
    <rPh sb="10" eb="12">
      <t>ショリ</t>
    </rPh>
    <rPh sb="12" eb="14">
      <t>ジギョウ</t>
    </rPh>
    <rPh sb="15" eb="17">
      <t>シナイ</t>
    </rPh>
    <rPh sb="18" eb="19">
      <t>イッ</t>
    </rPh>
    <rPh sb="19" eb="21">
      <t>チク</t>
    </rPh>
    <rPh sb="24" eb="26">
      <t>ウンエイ</t>
    </rPh>
    <rPh sb="31" eb="33">
      <t>オオハバ</t>
    </rPh>
    <rPh sb="34" eb="36">
      <t>シンキ</t>
    </rPh>
    <rPh sb="36" eb="38">
      <t>カニュウ</t>
    </rPh>
    <rPh sb="39" eb="41">
      <t>ミコ</t>
    </rPh>
    <rPh sb="43" eb="45">
      <t>ジョウキョウ</t>
    </rPh>
    <rPh sb="47" eb="48">
      <t>ナ</t>
    </rPh>
    <rPh sb="66" eb="68">
      <t>コンゴ</t>
    </rPh>
    <rPh sb="87" eb="89">
      <t>ヘイセイ</t>
    </rPh>
    <rPh sb="91" eb="93">
      <t>ネンド</t>
    </rPh>
    <rPh sb="94" eb="96">
      <t>サクテイ</t>
    </rPh>
    <rPh sb="98" eb="100">
      <t>ケイエイ</t>
    </rPh>
    <rPh sb="100" eb="102">
      <t>センリャク</t>
    </rPh>
    <rPh sb="103" eb="104">
      <t>モト</t>
    </rPh>
    <rPh sb="124" eb="125">
      <t>ハカ</t>
    </rPh>
    <rPh sb="185" eb="187">
      <t>シュホウ</t>
    </rPh>
    <rPh sb="200" eb="201">
      <t>ツト</t>
    </rPh>
    <rPh sb="226" eb="228">
      <t>カクホ</t>
    </rPh>
    <rPh sb="229" eb="230">
      <t>ハカ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</si>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</sst>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9989472"/>
        <c:axId val="44998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449989472"/>
        <c:axId val="449989864"/>
      </c:lineChart>
      <c:dateAx>
        <c:axId val="449989472"/>
        <c:scaling>
          <c:orientation val="minMax"/>
        </c:scaling>
        <c:delete val="1"/>
        <c:axPos val="b"/>
        <c:numFmt formatCode="ge" sourceLinked="1"/>
        <c:majorTickMark val="none"/>
        <c:minorTickMark val="none"/>
        <c:tickLblPos val="none"/>
        <c:crossAx val="449989864"/>
        <c:crosses val="autoZero"/>
        <c:auto val="1"/>
        <c:lblOffset val="100"/>
        <c:baseTimeUnit val="years"/>
      </c:dateAx>
      <c:valAx>
        <c:axId val="44998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9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17.059999999999999</c:v>
                </c:pt>
                <c:pt idx="1">
                  <c:v>17.059999999999999</c:v>
                </c:pt>
                <c:pt idx="2">
                  <c:v>17.059999999999999</c:v>
                </c:pt>
                <c:pt idx="3">
                  <c:v>24.71</c:v>
                </c:pt>
                <c:pt idx="4">
                  <c:v>24.12</c:v>
                </c:pt>
              </c:numCache>
            </c:numRef>
          </c:val>
        </c:ser>
        <c:dLbls>
          <c:showLegendKey val="0"/>
          <c:showVal val="0"/>
          <c:showCatName val="0"/>
          <c:showSerName val="0"/>
          <c:showPercent val="0"/>
          <c:showBubbleSize val="0"/>
        </c:dLbls>
        <c:gapWidth val="150"/>
        <c:axId val="322362944"/>
        <c:axId val="32236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322362944"/>
        <c:axId val="322363336"/>
      </c:lineChart>
      <c:dateAx>
        <c:axId val="322362944"/>
        <c:scaling>
          <c:orientation val="minMax"/>
        </c:scaling>
        <c:delete val="1"/>
        <c:axPos val="b"/>
        <c:numFmt formatCode="ge" sourceLinked="1"/>
        <c:majorTickMark val="none"/>
        <c:minorTickMark val="none"/>
        <c:tickLblPos val="none"/>
        <c:crossAx val="322363336"/>
        <c:crosses val="autoZero"/>
        <c:auto val="1"/>
        <c:lblOffset val="100"/>
        <c:baseTimeUnit val="years"/>
      </c:dateAx>
      <c:valAx>
        <c:axId val="32236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6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65.260000000000005</c:v>
                </c:pt>
                <c:pt idx="1">
                  <c:v>68.89</c:v>
                </c:pt>
                <c:pt idx="2">
                  <c:v>70.45</c:v>
                </c:pt>
                <c:pt idx="3">
                  <c:v>61.09</c:v>
                </c:pt>
                <c:pt idx="4">
                  <c:v>61.54</c:v>
                </c:pt>
              </c:numCache>
            </c:numRef>
          </c:val>
        </c:ser>
        <c:dLbls>
          <c:showLegendKey val="0"/>
          <c:showVal val="0"/>
          <c:showCatName val="0"/>
          <c:showSerName val="0"/>
          <c:showPercent val="0"/>
          <c:showBubbleSize val="0"/>
        </c:dLbls>
        <c:gapWidth val="150"/>
        <c:axId val="322364512"/>
        <c:axId val="32236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322364512"/>
        <c:axId val="322364904"/>
      </c:lineChart>
      <c:dateAx>
        <c:axId val="322364512"/>
        <c:scaling>
          <c:orientation val="minMax"/>
        </c:scaling>
        <c:delete val="1"/>
        <c:axPos val="b"/>
        <c:numFmt formatCode="ge" sourceLinked="1"/>
        <c:majorTickMark val="none"/>
        <c:minorTickMark val="none"/>
        <c:tickLblPos val="none"/>
        <c:crossAx val="322364904"/>
        <c:crosses val="autoZero"/>
        <c:auto val="1"/>
        <c:lblOffset val="100"/>
        <c:baseTimeUnit val="years"/>
      </c:dateAx>
      <c:valAx>
        <c:axId val="32236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3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108.3</c:v>
                </c:pt>
                <c:pt idx="1">
                  <c:v>104.95</c:v>
                </c:pt>
                <c:pt idx="2">
                  <c:v>60.05</c:v>
                </c:pt>
                <c:pt idx="3">
                  <c:v>100</c:v>
                </c:pt>
                <c:pt idx="4">
                  <c:v>99.06</c:v>
                </c:pt>
              </c:numCache>
            </c:numRef>
          </c:val>
        </c:ser>
        <c:dLbls>
          <c:showLegendKey val="0"/>
          <c:showVal val="0"/>
          <c:showCatName val="0"/>
          <c:showSerName val="0"/>
          <c:showPercent val="0"/>
          <c:showBubbleSize val="0"/>
        </c:dLbls>
        <c:gapWidth val="150"/>
        <c:axId val="454291648"/>
        <c:axId val="45429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4291648"/>
        <c:axId val="454291256"/>
      </c:lineChart>
      <c:dateAx>
        <c:axId val="454291648"/>
        <c:scaling>
          <c:orientation val="minMax"/>
        </c:scaling>
        <c:delete val="1"/>
        <c:axPos val="b"/>
        <c:numFmt formatCode="ge" sourceLinked="1"/>
        <c:majorTickMark val="none"/>
        <c:minorTickMark val="none"/>
        <c:tickLblPos val="none"/>
        <c:crossAx val="454291256"/>
        <c:crosses val="autoZero"/>
        <c:auto val="1"/>
        <c:lblOffset val="100"/>
        <c:baseTimeUnit val="years"/>
      </c:dateAx>
      <c:valAx>
        <c:axId val="45429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2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5946960"/>
        <c:axId val="58594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5946960"/>
        <c:axId val="585948528"/>
      </c:lineChart>
      <c:dateAx>
        <c:axId val="585946960"/>
        <c:scaling>
          <c:orientation val="minMax"/>
        </c:scaling>
        <c:delete val="1"/>
        <c:axPos val="b"/>
        <c:numFmt formatCode="ge" sourceLinked="1"/>
        <c:majorTickMark val="none"/>
        <c:minorTickMark val="none"/>
        <c:tickLblPos val="none"/>
        <c:crossAx val="585948528"/>
        <c:crosses val="autoZero"/>
        <c:auto val="1"/>
        <c:lblOffset val="100"/>
        <c:baseTimeUnit val="years"/>
      </c:dateAx>
      <c:valAx>
        <c:axId val="58594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94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3525360"/>
        <c:axId val="36727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3525360"/>
        <c:axId val="367275824"/>
      </c:lineChart>
      <c:dateAx>
        <c:axId val="503525360"/>
        <c:scaling>
          <c:orientation val="minMax"/>
        </c:scaling>
        <c:delete val="1"/>
        <c:axPos val="b"/>
        <c:numFmt formatCode="ge" sourceLinked="1"/>
        <c:majorTickMark val="none"/>
        <c:minorTickMark val="none"/>
        <c:tickLblPos val="none"/>
        <c:crossAx val="367275824"/>
        <c:crosses val="autoZero"/>
        <c:auto val="1"/>
        <c:lblOffset val="100"/>
        <c:baseTimeUnit val="years"/>
      </c:dateAx>
      <c:valAx>
        <c:axId val="36727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352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790528"/>
        <c:axId val="49279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790528"/>
        <c:axId val="492790920"/>
      </c:lineChart>
      <c:dateAx>
        <c:axId val="492790528"/>
        <c:scaling>
          <c:orientation val="minMax"/>
        </c:scaling>
        <c:delete val="1"/>
        <c:axPos val="b"/>
        <c:numFmt formatCode="ge" sourceLinked="1"/>
        <c:majorTickMark val="none"/>
        <c:minorTickMark val="none"/>
        <c:tickLblPos val="none"/>
        <c:crossAx val="492790920"/>
        <c:crosses val="autoZero"/>
        <c:auto val="1"/>
        <c:lblOffset val="100"/>
        <c:baseTimeUnit val="years"/>
      </c:dateAx>
      <c:valAx>
        <c:axId val="49279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792096"/>
        <c:axId val="49279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792096"/>
        <c:axId val="492792488"/>
      </c:lineChart>
      <c:dateAx>
        <c:axId val="492792096"/>
        <c:scaling>
          <c:orientation val="minMax"/>
        </c:scaling>
        <c:delete val="1"/>
        <c:axPos val="b"/>
        <c:numFmt formatCode="ge" sourceLinked="1"/>
        <c:majorTickMark val="none"/>
        <c:minorTickMark val="none"/>
        <c:tickLblPos val="none"/>
        <c:crossAx val="492792488"/>
        <c:crosses val="autoZero"/>
        <c:auto val="1"/>
        <c:lblOffset val="100"/>
        <c:baseTimeUnit val="years"/>
      </c:dateAx>
      <c:valAx>
        <c:axId val="49279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79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5822448"/>
        <c:axId val="32582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325822448"/>
        <c:axId val="325822840"/>
      </c:lineChart>
      <c:dateAx>
        <c:axId val="325822448"/>
        <c:scaling>
          <c:orientation val="minMax"/>
        </c:scaling>
        <c:delete val="1"/>
        <c:axPos val="b"/>
        <c:numFmt formatCode="ge" sourceLinked="1"/>
        <c:majorTickMark val="none"/>
        <c:minorTickMark val="none"/>
        <c:tickLblPos val="none"/>
        <c:crossAx val="325822840"/>
        <c:crosses val="autoZero"/>
        <c:auto val="1"/>
        <c:lblOffset val="100"/>
        <c:baseTimeUnit val="years"/>
      </c:dateAx>
      <c:valAx>
        <c:axId val="32582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2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53.72</c:v>
                </c:pt>
                <c:pt idx="1">
                  <c:v>39.049999999999997</c:v>
                </c:pt>
                <c:pt idx="2">
                  <c:v>42.61</c:v>
                </c:pt>
                <c:pt idx="3">
                  <c:v>38.24</c:v>
                </c:pt>
                <c:pt idx="4">
                  <c:v>40.78</c:v>
                </c:pt>
              </c:numCache>
            </c:numRef>
          </c:val>
        </c:ser>
        <c:dLbls>
          <c:showLegendKey val="0"/>
          <c:showVal val="0"/>
          <c:showCatName val="0"/>
          <c:showSerName val="0"/>
          <c:showPercent val="0"/>
          <c:showBubbleSize val="0"/>
        </c:dLbls>
        <c:gapWidth val="150"/>
        <c:axId val="325824016"/>
        <c:axId val="32582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325824016"/>
        <c:axId val="325824408"/>
      </c:lineChart>
      <c:dateAx>
        <c:axId val="325824016"/>
        <c:scaling>
          <c:orientation val="minMax"/>
        </c:scaling>
        <c:delete val="1"/>
        <c:axPos val="b"/>
        <c:numFmt formatCode="ge" sourceLinked="1"/>
        <c:majorTickMark val="none"/>
        <c:minorTickMark val="none"/>
        <c:tickLblPos val="none"/>
        <c:crossAx val="325824408"/>
        <c:crosses val="autoZero"/>
        <c:auto val="1"/>
        <c:lblOffset val="100"/>
        <c:baseTimeUnit val="years"/>
      </c:dateAx>
      <c:valAx>
        <c:axId val="32582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369.56</c:v>
                </c:pt>
                <c:pt idx="1">
                  <c:v>507</c:v>
                </c:pt>
                <c:pt idx="2">
                  <c:v>475.88</c:v>
                </c:pt>
                <c:pt idx="3">
                  <c:v>526.83000000000004</c:v>
                </c:pt>
                <c:pt idx="4">
                  <c:v>528.64</c:v>
                </c:pt>
              </c:numCache>
            </c:numRef>
          </c:val>
        </c:ser>
        <c:dLbls>
          <c:showLegendKey val="0"/>
          <c:showVal val="0"/>
          <c:showCatName val="0"/>
          <c:showSerName val="0"/>
          <c:showPercent val="0"/>
          <c:showBubbleSize val="0"/>
        </c:dLbls>
        <c:gapWidth val="150"/>
        <c:axId val="325825584"/>
        <c:axId val="325825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325825584"/>
        <c:axId val="325825976"/>
      </c:lineChart>
      <c:dateAx>
        <c:axId val="325825584"/>
        <c:scaling>
          <c:orientation val="minMax"/>
        </c:scaling>
        <c:delete val="1"/>
        <c:axPos val="b"/>
        <c:numFmt formatCode="ge" sourceLinked="1"/>
        <c:majorTickMark val="none"/>
        <c:minorTickMark val="none"/>
        <c:tickLblPos val="none"/>
        <c:crossAx val="325825976"/>
        <c:crosses val="autoZero"/>
        <c:auto val="1"/>
        <c:lblOffset val="100"/>
        <c:baseTimeUnit val="years"/>
      </c:dateAx>
      <c:valAx>
        <c:axId val="32582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82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10" sqref="AD10:AJ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長崎県　対馬市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H3</v>
      </c>
      <c r="X8" s="72"/>
      <c r="Y8" s="72"/>
      <c r="Z8" s="72"/>
      <c r="AA8" s="72"/>
      <c r="AB8" s="72"/>
      <c r="AC8" s="72"/>
      <c r="AD8" s="73" t="s">
        <v>125</v>
      </c>
      <c r="AE8" s="73"/>
      <c r="AF8" s="73"/>
      <c r="AG8" s="73"/>
      <c r="AH8" s="73"/>
      <c r="AI8" s="73"/>
      <c r="AJ8" s="73"/>
      <c r="AK8" s="4"/>
      <c r="AL8" s="67">
        <f>データ!S6</f>
        <v>31853</v>
      </c>
      <c r="AM8" s="67"/>
      <c r="AN8" s="67"/>
      <c r="AO8" s="67"/>
      <c r="AP8" s="67"/>
      <c r="AQ8" s="67"/>
      <c r="AR8" s="67"/>
      <c r="AS8" s="67"/>
      <c r="AT8" s="66">
        <f>データ!T6</f>
        <v>708.65</v>
      </c>
      <c r="AU8" s="66"/>
      <c r="AV8" s="66"/>
      <c r="AW8" s="66"/>
      <c r="AX8" s="66"/>
      <c r="AY8" s="66"/>
      <c r="AZ8" s="66"/>
      <c r="BA8" s="66"/>
      <c r="BB8" s="66">
        <f>データ!U6</f>
        <v>44.95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0.78</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247</v>
      </c>
      <c r="AM10" s="67"/>
      <c r="AN10" s="67"/>
      <c r="AO10" s="67"/>
      <c r="AP10" s="67"/>
      <c r="AQ10" s="67"/>
      <c r="AR10" s="67"/>
      <c r="AS10" s="67"/>
      <c r="AT10" s="66">
        <f>データ!W6</f>
        <v>0.11</v>
      </c>
      <c r="AU10" s="66"/>
      <c r="AV10" s="66"/>
      <c r="AW10" s="66"/>
      <c r="AX10" s="66"/>
      <c r="AY10" s="66"/>
      <c r="AZ10" s="66"/>
      <c r="BA10" s="66"/>
      <c r="BB10" s="66">
        <f>データ!X6</f>
        <v>2245.4499999999998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422096</v>
      </c>
      <c r="D6" s="33">
        <f t="shared" si="3"/>
        <v>47</v>
      </c>
      <c r="E6" s="33">
        <f t="shared" si="3"/>
        <v>17</v>
      </c>
      <c r="F6" s="33">
        <f t="shared" si="3"/>
        <v>6</v>
      </c>
      <c r="G6" s="33">
        <f t="shared" si="3"/>
        <v>0</v>
      </c>
      <c r="H6" s="33" t="str">
        <f t="shared" si="3"/>
        <v>長崎県　対馬市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0.78</v>
      </c>
      <c r="Q6" s="34">
        <f t="shared" si="3"/>
        <v>100</v>
      </c>
      <c r="R6" s="34">
        <f t="shared" si="3"/>
        <v>3780</v>
      </c>
      <c r="S6" s="34">
        <f t="shared" si="3"/>
        <v>31853</v>
      </c>
      <c r="T6" s="34">
        <f t="shared" si="3"/>
        <v>708.65</v>
      </c>
      <c r="U6" s="34">
        <f t="shared" si="3"/>
        <v>44.95</v>
      </c>
      <c r="V6" s="34">
        <f t="shared" si="3"/>
        <v>247</v>
      </c>
      <c r="W6" s="34">
        <f t="shared" si="3"/>
        <v>0.11</v>
      </c>
      <c r="X6" s="34">
        <f t="shared" si="3"/>
        <v>2245.4499999999998</v>
      </c>
      <c r="Y6" s="35">
        <f>IF(Y7="",NA(),Y7)</f>
        <v>108.3</v>
      </c>
      <c r="Z6" s="35">
        <f t="shared" ref="Z6:AH6" si="4">IF(Z7="",NA(),Z7)</f>
        <v>104.95</v>
      </c>
      <c r="AA6" s="35">
        <f t="shared" si="4"/>
        <v>60.05</v>
      </c>
      <c r="AB6" s="35">
        <f t="shared" si="4"/>
        <v>100</v>
      </c>
      <c r="AC6" s="35">
        <f t="shared" si="4"/>
        <v>99.06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1700.42</v>
      </c>
      <c r="BP6" s="34" t="str">
        <f>IF(BP7="","",IF(BP7="-","【-】","【"&amp;SUBSTITUTE(TEXT(BP7,"#,##0.00"),"-","△")&amp;"】"))</f>
        <v>【985.48】</v>
      </c>
      <c r="BQ6" s="35">
        <f>IF(BQ7="",NA(),BQ7)</f>
        <v>53.72</v>
      </c>
      <c r="BR6" s="35">
        <f t="shared" ref="BR6:BZ6" si="8">IF(BR7="",NA(),BR7)</f>
        <v>39.049999999999997</v>
      </c>
      <c r="BS6" s="35">
        <f t="shared" si="8"/>
        <v>42.61</v>
      </c>
      <c r="BT6" s="35">
        <f t="shared" si="8"/>
        <v>38.24</v>
      </c>
      <c r="BU6" s="35">
        <f t="shared" si="8"/>
        <v>40.78</v>
      </c>
      <c r="BV6" s="35">
        <f t="shared" si="8"/>
        <v>37.92</v>
      </c>
      <c r="BW6" s="35">
        <f t="shared" si="8"/>
        <v>35.049999999999997</v>
      </c>
      <c r="BX6" s="35">
        <f t="shared" si="8"/>
        <v>33.86</v>
      </c>
      <c r="BY6" s="35">
        <f t="shared" si="8"/>
        <v>33.58</v>
      </c>
      <c r="BZ6" s="35">
        <f t="shared" si="8"/>
        <v>34.51</v>
      </c>
      <c r="CA6" s="34" t="str">
        <f>IF(CA7="","",IF(CA7="-","【-】","【"&amp;SUBSTITUTE(TEXT(CA7,"#,##0.00"),"-","△")&amp;"】"))</f>
        <v>【45.38】</v>
      </c>
      <c r="CB6" s="35">
        <f>IF(CB7="",NA(),CB7)</f>
        <v>369.56</v>
      </c>
      <c r="CC6" s="35">
        <f t="shared" ref="CC6:CK6" si="9">IF(CC7="",NA(),CC7)</f>
        <v>507</v>
      </c>
      <c r="CD6" s="35">
        <f t="shared" si="9"/>
        <v>475.88</v>
      </c>
      <c r="CE6" s="35">
        <f t="shared" si="9"/>
        <v>526.83000000000004</v>
      </c>
      <c r="CF6" s="35">
        <f t="shared" si="9"/>
        <v>528.64</v>
      </c>
      <c r="CG6" s="35">
        <f t="shared" si="9"/>
        <v>438.71</v>
      </c>
      <c r="CH6" s="35">
        <f t="shared" si="9"/>
        <v>463.38</v>
      </c>
      <c r="CI6" s="35">
        <f t="shared" si="9"/>
        <v>510.15</v>
      </c>
      <c r="CJ6" s="35">
        <f t="shared" si="9"/>
        <v>514.39</v>
      </c>
      <c r="CK6" s="35">
        <f t="shared" si="9"/>
        <v>476.11</v>
      </c>
      <c r="CL6" s="34" t="str">
        <f>IF(CL7="","",IF(CL7="-","【-】","【"&amp;SUBSTITUTE(TEXT(CL7,"#,##0.00"),"-","△")&amp;"】"))</f>
        <v>【377.04】</v>
      </c>
      <c r="CM6" s="35">
        <f>IF(CM7="",NA(),CM7)</f>
        <v>17.059999999999999</v>
      </c>
      <c r="CN6" s="35">
        <f t="shared" ref="CN6:CV6" si="10">IF(CN7="",NA(),CN7)</f>
        <v>17.059999999999999</v>
      </c>
      <c r="CO6" s="35">
        <f t="shared" si="10"/>
        <v>17.059999999999999</v>
      </c>
      <c r="CP6" s="35">
        <f t="shared" si="10"/>
        <v>24.71</v>
      </c>
      <c r="CQ6" s="35">
        <f t="shared" si="10"/>
        <v>24.12</v>
      </c>
      <c r="CR6" s="35">
        <f t="shared" si="10"/>
        <v>33.81</v>
      </c>
      <c r="CS6" s="35">
        <f t="shared" si="10"/>
        <v>31.37</v>
      </c>
      <c r="CT6" s="35">
        <f t="shared" si="10"/>
        <v>29.86</v>
      </c>
      <c r="CU6" s="35">
        <f t="shared" si="10"/>
        <v>29.28</v>
      </c>
      <c r="CV6" s="35">
        <f t="shared" si="10"/>
        <v>29.4</v>
      </c>
      <c r="CW6" s="34" t="str">
        <f>IF(CW7="","",IF(CW7="-","【-】","【"&amp;SUBSTITUTE(TEXT(CW7,"#,##0.00"),"-","△")&amp;"】"))</f>
        <v>【34.15】</v>
      </c>
      <c r="CX6" s="35">
        <f>IF(CX7="",NA(),CX7)</f>
        <v>65.260000000000005</v>
      </c>
      <c r="CY6" s="35">
        <f t="shared" ref="CY6:DG6" si="11">IF(CY7="",NA(),CY7)</f>
        <v>68.89</v>
      </c>
      <c r="CZ6" s="35">
        <f t="shared" si="11"/>
        <v>70.45</v>
      </c>
      <c r="DA6" s="35">
        <f t="shared" si="11"/>
        <v>61.09</v>
      </c>
      <c r="DB6" s="35">
        <f t="shared" si="11"/>
        <v>61.54</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x14ac:dyDescent="0.15">
      <c r="A7" s="28"/>
      <c r="B7" s="37">
        <v>2016</v>
      </c>
      <c r="C7" s="37">
        <v>422096</v>
      </c>
      <c r="D7" s="37">
        <v>47</v>
      </c>
      <c r="E7" s="37">
        <v>17</v>
      </c>
      <c r="F7" s="37">
        <v>6</v>
      </c>
      <c r="G7" s="37">
        <v>0</v>
      </c>
      <c r="H7" s="37" t="s">
        <v>110</v>
      </c>
      <c r="I7" s="37" t="s">
        <v>111</v>
      </c>
      <c r="J7" s="37" t="s">
        <v>112</v>
      </c>
      <c r="K7" s="37" t="s">
        <v>113</v>
      </c>
      <c r="L7" s="37" t="s">
        <v>114</v>
      </c>
      <c r="M7" s="37"/>
      <c r="N7" s="38" t="s">
        <v>115</v>
      </c>
      <c r="O7" s="38" t="s">
        <v>116</v>
      </c>
      <c r="P7" s="38">
        <v>0.78</v>
      </c>
      <c r="Q7" s="38">
        <v>100</v>
      </c>
      <c r="R7" s="38">
        <v>3780</v>
      </c>
      <c r="S7" s="38">
        <v>31853</v>
      </c>
      <c r="T7" s="38">
        <v>708.65</v>
      </c>
      <c r="U7" s="38">
        <v>44.95</v>
      </c>
      <c r="V7" s="38">
        <v>247</v>
      </c>
      <c r="W7" s="38">
        <v>0.11</v>
      </c>
      <c r="X7" s="38">
        <v>2245.4499999999998</v>
      </c>
      <c r="Y7" s="38">
        <v>108.3</v>
      </c>
      <c r="Z7" s="38">
        <v>104.95</v>
      </c>
      <c r="AA7" s="38">
        <v>60.05</v>
      </c>
      <c r="AB7" s="38">
        <v>100</v>
      </c>
      <c r="AC7" s="38">
        <v>99.06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1700.42</v>
      </c>
      <c r="BP7" s="38">
        <v>985.48</v>
      </c>
      <c r="BQ7" s="38">
        <v>53.72</v>
      </c>
      <c r="BR7" s="38">
        <v>39.049999999999997</v>
      </c>
      <c r="BS7" s="38">
        <v>42.61</v>
      </c>
      <c r="BT7" s="38">
        <v>38.24</v>
      </c>
      <c r="BU7" s="38">
        <v>40.78</v>
      </c>
      <c r="BV7" s="38">
        <v>37.92</v>
      </c>
      <c r="BW7" s="38">
        <v>35.049999999999997</v>
      </c>
      <c r="BX7" s="38">
        <v>33.86</v>
      </c>
      <c r="BY7" s="38">
        <v>33.58</v>
      </c>
      <c r="BZ7" s="38">
        <v>34.51</v>
      </c>
      <c r="CA7" s="38">
        <v>45.38</v>
      </c>
      <c r="CB7" s="38">
        <v>369.56</v>
      </c>
      <c r="CC7" s="38">
        <v>507</v>
      </c>
      <c r="CD7" s="38">
        <v>475.88</v>
      </c>
      <c r="CE7" s="38">
        <v>526.83000000000004</v>
      </c>
      <c r="CF7" s="38">
        <v>528.64</v>
      </c>
      <c r="CG7" s="38">
        <v>438.71</v>
      </c>
      <c r="CH7" s="38">
        <v>463.38</v>
      </c>
      <c r="CI7" s="38">
        <v>510.15</v>
      </c>
      <c r="CJ7" s="38">
        <v>514.39</v>
      </c>
      <c r="CK7" s="38">
        <v>476.11</v>
      </c>
      <c r="CL7" s="38">
        <v>377.04</v>
      </c>
      <c r="CM7" s="38">
        <v>17.059999999999999</v>
      </c>
      <c r="CN7" s="38">
        <v>17.059999999999999</v>
      </c>
      <c r="CO7" s="38">
        <v>17.059999999999999</v>
      </c>
      <c r="CP7" s="38">
        <v>24.71</v>
      </c>
      <c r="CQ7" s="38">
        <v>24.12</v>
      </c>
      <c r="CR7" s="38">
        <v>33.81</v>
      </c>
      <c r="CS7" s="38">
        <v>31.37</v>
      </c>
      <c r="CT7" s="38">
        <v>29.86</v>
      </c>
      <c r="CU7" s="38">
        <v>29.28</v>
      </c>
      <c r="CV7" s="38">
        <v>29.4</v>
      </c>
      <c r="CW7" s="38">
        <v>34.15</v>
      </c>
      <c r="CX7" s="38">
        <v>65.260000000000005</v>
      </c>
      <c r="CY7" s="38">
        <v>68.89</v>
      </c>
      <c r="CZ7" s="38">
        <v>70.45</v>
      </c>
      <c r="DA7" s="38">
        <v>61.09</v>
      </c>
      <c r="DB7" s="38">
        <v>61.54</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2018-02-08T05:41:18Z</cp:lastPrinted>
  <dcterms:created xsi:type="dcterms:W3CDTF">2017-12-25T02:36:41Z</dcterms:created>
  <dcterms:modified xsi:type="dcterms:W3CDTF">2018-02-08T05:41:45Z</dcterms:modified>
  <cp:category/>
</cp:coreProperties>
</file>