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<sst xmlns="http://schemas.openxmlformats.org/spreadsheetml/2006/main" count="240" uniqueCount="125">
  <si>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</si>
  <si>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</si>
  <si>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</si>
  <si>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</si>
  <si>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</si>
  <si>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</si>
  <si>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</si>
  <si>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</si>
  <si>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</si>
  <si>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</si>
  <si>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</si>
  <si>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</si>
  <si>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</si>
  <si>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</si>
  <si>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</si>
  <si>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</si>
  <si>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</si>
  <si>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</si>
  <si>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</si>
  <si>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</si>
  <si>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</si>
  <si>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</si>
  <si>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</si>
  <si>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</si>
  <si>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</si>
  <si>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</si>
  <si>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</si>
  <si>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</si>
  <si>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</si>
  <si>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</si>
  <si>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</si>
  <si>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</si>
  <si>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</si>
  <si>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</si>
  <si>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</si>
  <si>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</si>
  <si>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</si>
  <si>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</si>
  <si>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</si>
  <si>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</si>
  <si>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</si>
  <si>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</si>
  <si>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</si>
  <si>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</si>
  <si>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</si>
  <si>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</si>
  <si>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</si>
  <si>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</si>
  <si>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</si>
  <si>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</si>
  <si>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</si>
  <si>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</si>
  <si>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</si>
  <si>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</si>
  <si>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</si>
  <si>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</si>
  <si>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</si>
  <si>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</si>
  <si>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</si>
  <si>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</si>
  <si>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</si>
  <si>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</si>
  <si>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</si>
  <si>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</si>
  <si>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</si>
  <si>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</si>
  <si>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</si>
  <si>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</si>
  <si>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</si>
  <si>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</si>
  <si>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</si>
  <si>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</si>
  <si>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</si>
  <si>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</si>
  <si>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</si>
  <si>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</si>
  <si>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</si>
  <si>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</si>
  <si>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</si>
  <si>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</si>
  <si>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</si>
  <si>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</si>
  <si>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</si>
  <si>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</si>
  <si>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</si>
  <si>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</si>
  <si>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</si>
  <si>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</si>
  <si>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</si>
  <si>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</si>
  <si>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</si>
  <si>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</si>
  <si>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</si>
  <si>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</si>
  <si>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</si>
  <si>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</si>
  <si>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</si>
  <si>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</si>
  <si>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</si>
  <si>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</si>
  <si>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</si>
  <si>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</si>
  <si>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</si>
  <si>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</si>
  <si>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</si>
  <si>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</si>
  <si>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</si>
  <si>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</si>
  <si>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</si>
  <si>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雲仙市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</si>
  <si>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</si>
  <si>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</si>
  <si>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</si>
  <si>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</si>
  <si>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</si>
  <si>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</si>
  <si>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</si>
  <si>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</si>
  <si>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</si>
  <si>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</si>
  <si>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</si>
  <si>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</si>
  <si>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農業集落排水事業は、平成8年から着手しており整備は終了している。処理場施設や管渠の耐用年数は経過していないが、電気設備等については計画的に改修する必要がある。</t>
    <phoneticPr fontId="7"/>
  </si>
  <si>
    <r>
      <t>　</t>
    </r>
    <r>
      <rPr>
        <sz val="11"/>
        <rFont val="ＭＳ ゴシック"/>
        <family val="3"/>
        <charset val="128"/>
      </rPr>
      <t>農業集落排水事業は、平成13年度に供用開始している。
　また、今年度から平成31年度までの4年間の予定で公営企業へ移行するための事業を実施している。</t>
    </r>
    <r>
      <rPr>
        <sz val="11"/>
        <color rgb="FFFF0000"/>
        <rFont val="ＭＳ ゴシック"/>
        <family val="3"/>
        <charset val="128"/>
      </rPr>
      <t xml:space="preserve">
　</t>
    </r>
    <r>
      <rPr>
        <sz val="11"/>
        <rFont val="ＭＳ ゴシック"/>
        <family val="3"/>
        <charset val="128"/>
      </rPr>
      <t>収益的収支比率も年々上昇ているが、黒字には至っておらず、資産や財政状況を把握し、地方債元利償還金などの推移を考慮しながら、施設設備の改修・更新を計画的に行う必要がある。</t>
    </r>
    <rPh sb="77" eb="80">
      <t>シュウエキテキ</t>
    </rPh>
    <rPh sb="80" eb="82">
      <t>シュウシ</t>
    </rPh>
    <rPh sb="82" eb="84">
      <t>ヒリツ</t>
    </rPh>
    <rPh sb="85" eb="87">
      <t>ネンネン</t>
    </rPh>
    <rPh sb="87" eb="89">
      <t>ジョウショウ</t>
    </rPh>
    <rPh sb="94" eb="96">
      <t>クロジ</t>
    </rPh>
    <rPh sb="98" eb="99">
      <t>イタ</t>
    </rPh>
    <rPh sb="105" eb="107">
      <t>シサン</t>
    </rPh>
    <rPh sb="146" eb="148">
      <t>コウシン</t>
    </rPh>
    <phoneticPr fontId="7"/>
  </si>
  <si>
    <t>　農業集落排水事業は、収益的収支比率は、昨年同様、100％未満であるが、経年で比較した場合に、右肩上がりで100％に近づいているため、経営改善に向けた取組が成果を上げている可能性があると考えられる。
　また、収益的収支比率以外の指標についても年々上昇しているが、類似団体平均値と比較した場合には、汚水処理原価以外の指標について類似団体平均値より低くなっているため、経営改善のために、今後も「経営の効率性」の向上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1" eb="14">
      <t>シュウエキテキ</t>
    </rPh>
    <rPh sb="14" eb="16">
      <t>シュウシ</t>
    </rPh>
    <rPh sb="16" eb="18">
      <t>ヒリツ</t>
    </rPh>
    <rPh sb="20" eb="22">
      <t>サクネン</t>
    </rPh>
    <rPh sb="22" eb="24">
      <t>ドウヨウ</t>
    </rPh>
    <rPh sb="29" eb="31">
      <t>ミマン</t>
    </rPh>
    <rPh sb="36" eb="38">
      <t>ケイネン</t>
    </rPh>
    <rPh sb="39" eb="41">
      <t>ヒカク</t>
    </rPh>
    <rPh sb="43" eb="45">
      <t>バアイ</t>
    </rPh>
    <rPh sb="47" eb="49">
      <t>ミギカタ</t>
    </rPh>
    <rPh sb="49" eb="50">
      <t>ア</t>
    </rPh>
    <rPh sb="58" eb="59">
      <t>チカ</t>
    </rPh>
    <rPh sb="67" eb="69">
      <t>ケイエイ</t>
    </rPh>
    <rPh sb="69" eb="71">
      <t>カイゼン</t>
    </rPh>
    <rPh sb="72" eb="73">
      <t>ム</t>
    </rPh>
    <rPh sb="75" eb="77">
      <t>トリクミ</t>
    </rPh>
    <rPh sb="78" eb="80">
      <t>セイカ</t>
    </rPh>
    <rPh sb="81" eb="82">
      <t>ア</t>
    </rPh>
    <rPh sb="86" eb="89">
      <t>カノウセイ</t>
    </rPh>
    <rPh sb="93" eb="94">
      <t>カンガ</t>
    </rPh>
    <rPh sb="111" eb="113">
      <t>イガイ</t>
    </rPh>
    <rPh sb="114" eb="116">
      <t>シヒョウ</t>
    </rPh>
    <rPh sb="121" eb="123">
      <t>ネンネン</t>
    </rPh>
    <rPh sb="123" eb="125">
      <t>ジョウショウ</t>
    </rPh>
    <rPh sb="131" eb="133">
      <t>ルイジ</t>
    </rPh>
    <rPh sb="133" eb="135">
      <t>ダンタイ</t>
    </rPh>
    <rPh sb="135" eb="138">
      <t>ヘイキンチ</t>
    </rPh>
    <rPh sb="139" eb="141">
      <t>ヒカク</t>
    </rPh>
    <rPh sb="143" eb="145">
      <t>バアイ</t>
    </rPh>
    <rPh sb="148" eb="150">
      <t>オスイ</t>
    </rPh>
    <rPh sb="150" eb="152">
      <t>ショリ</t>
    </rPh>
    <rPh sb="152" eb="154">
      <t>ゲンカ</t>
    </rPh>
    <rPh sb="154" eb="156">
      <t>イガイ</t>
    </rPh>
    <rPh sb="157" eb="159">
      <t>シヒョウ</t>
    </rPh>
    <rPh sb="172" eb="173">
      <t>ヒク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</si>
</sst>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xf numFmtId="0" fontId="3" fillId="0" borderId="0" xfId="1" applyFont="1" applyBorder="1" applyAlignment="1">
      <alignment horizontal="center" vertical="center"/>
    </xf>
    <xf numFmtId="0" fontId="22" fillId="0" borderId="6" xfId="0" applyFont="1" applyBorder="1" applyAlignment="1" applyProtection="1">
      <alignment horizontal="justify" vertical="top" wrapText="1"/>
      <protection locked="0"/>
    </xf>
    <xf numFmtId="0" fontId="22" fillId="0" borderId="0" xfId="0" applyFont="1" applyBorder="1" applyAlignment="1" applyProtection="1">
      <alignment horizontal="justify" vertical="top" wrapText="1"/>
      <protection locked="0"/>
    </xf>
    <xf numFmtId="0" fontId="22" fillId="0" borderId="7" xfId="0" applyFont="1" applyBorder="1" applyAlignment="1" applyProtection="1">
      <alignment horizontal="justify" vertical="top" wrapText="1"/>
      <protection locked="0"/>
    </xf>
    <xf numFmtId="0" fontId="22" fillId="0" borderId="8" xfId="0" applyFont="1" applyBorder="1" applyAlignment="1" applyProtection="1">
      <alignment horizontal="justify" vertical="top" wrapText="1"/>
      <protection locked="0"/>
    </xf>
    <xf numFmtId="0" fontId="22" fillId="0" borderId="1" xfId="0" applyFont="1" applyBorder="1" applyAlignment="1" applyProtection="1">
      <alignment horizontal="justify" vertical="top" wrapText="1"/>
      <protection locked="0"/>
    </xf>
    <xf numFmtId="0" fontId="22" fillId="0" borderId="9" xfId="0" applyFont="1" applyBorder="1" applyAlignment="1" applyProtection="1">
      <alignment horizontal="justify"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525504"/>
        <c:axId val="7354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ser>
        <c:dLbls>
          <c:showLegendKey val="0"/>
          <c:showVal val="0"/>
          <c:showCatName val="0"/>
          <c:showSerName val="0"/>
          <c:showPercent val="0"/>
          <c:showBubbleSize val="0"/>
        </c:dLbls>
        <c:marker val="1"/>
        <c:smooth val="0"/>
        <c:axId val="73525504"/>
        <c:axId val="73548160"/>
      </c:lineChart>
      <c:dateAx>
        <c:axId val="73525504"/>
        <c:scaling>
          <c:orientation val="minMax"/>
        </c:scaling>
        <c:delete val="1"/>
        <c:axPos val="b"/>
        <c:numFmt formatCode="ge" sourceLinked="1"/>
        <c:majorTickMark val="none"/>
        <c:minorTickMark val="none"/>
        <c:tickLblPos val="none"/>
        <c:crossAx val="73548160"/>
        <c:crosses val="autoZero"/>
        <c:auto val="1"/>
        <c:lblOffset val="100"/>
        <c:baseTimeUnit val="years"/>
      </c:dateAx>
      <c:valAx>
        <c:axId val="7354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47.73</c:v>
                </c:pt>
                <c:pt idx="1">
                  <c:v>48.14</c:v>
                </c:pt>
                <c:pt idx="2">
                  <c:v>49.06</c:v>
                </c:pt>
                <c:pt idx="3">
                  <c:v>49.87</c:v>
                </c:pt>
                <c:pt idx="4">
                  <c:v>50.18</c:v>
                </c:pt>
              </c:numCache>
            </c:numRef>
          </c:val>
        </c:ser>
        <c:dLbls>
          <c:showLegendKey val="0"/>
          <c:showVal val="0"/>
          <c:showCatName val="0"/>
          <c:showSerName val="0"/>
          <c:showPercent val="0"/>
          <c:showBubbleSize val="0"/>
        </c:dLbls>
        <c:gapWidth val="150"/>
        <c:axId val="83434112"/>
        <c:axId val="834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ser>
        <c:dLbls>
          <c:showLegendKey val="0"/>
          <c:showVal val="0"/>
          <c:showCatName val="0"/>
          <c:showSerName val="0"/>
          <c:showPercent val="0"/>
          <c:showBubbleSize val="0"/>
        </c:dLbls>
        <c:marker val="1"/>
        <c:smooth val="0"/>
        <c:axId val="83434112"/>
        <c:axId val="83456768"/>
      </c:lineChart>
      <c:dateAx>
        <c:axId val="83434112"/>
        <c:scaling>
          <c:orientation val="minMax"/>
        </c:scaling>
        <c:delete val="1"/>
        <c:axPos val="b"/>
        <c:numFmt formatCode="ge" sourceLinked="1"/>
        <c:majorTickMark val="none"/>
        <c:minorTickMark val="none"/>
        <c:tickLblPos val="none"/>
        <c:crossAx val="83456768"/>
        <c:crosses val="autoZero"/>
        <c:auto val="1"/>
        <c:lblOffset val="100"/>
        <c:baseTimeUnit val="years"/>
      </c:dateAx>
      <c:valAx>
        <c:axId val="834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75.239999999999995</c:v>
                </c:pt>
                <c:pt idx="1">
                  <c:v>77.680000000000007</c:v>
                </c:pt>
                <c:pt idx="2">
                  <c:v>79</c:v>
                </c:pt>
                <c:pt idx="3">
                  <c:v>80.39</c:v>
                </c:pt>
                <c:pt idx="4">
                  <c:v>81.03</c:v>
                </c:pt>
              </c:numCache>
            </c:numRef>
          </c:val>
        </c:ser>
        <c:dLbls>
          <c:showLegendKey val="0"/>
          <c:showVal val="0"/>
          <c:showCatName val="0"/>
          <c:showSerName val="0"/>
          <c:showPercent val="0"/>
          <c:showBubbleSize val="0"/>
        </c:dLbls>
        <c:gapWidth val="150"/>
        <c:axId val="83486976"/>
        <c:axId val="834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ser>
        <c:dLbls>
          <c:showLegendKey val="0"/>
          <c:showVal val="0"/>
          <c:showCatName val="0"/>
          <c:showSerName val="0"/>
          <c:showPercent val="0"/>
          <c:showBubbleSize val="0"/>
        </c:dLbls>
        <c:marker val="1"/>
        <c:smooth val="0"/>
        <c:axId val="83486976"/>
        <c:axId val="83493248"/>
      </c:lineChart>
      <c:dateAx>
        <c:axId val="83486976"/>
        <c:scaling>
          <c:orientation val="minMax"/>
        </c:scaling>
        <c:delete val="1"/>
        <c:axPos val="b"/>
        <c:numFmt formatCode="ge" sourceLinked="1"/>
        <c:majorTickMark val="none"/>
        <c:minorTickMark val="none"/>
        <c:tickLblPos val="none"/>
        <c:crossAx val="83493248"/>
        <c:crosses val="autoZero"/>
        <c:auto val="1"/>
        <c:lblOffset val="100"/>
        <c:baseTimeUnit val="years"/>
      </c:dateAx>
      <c:valAx>
        <c:axId val="8349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8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66.28</c:v>
                </c:pt>
                <c:pt idx="1">
                  <c:v>67.099999999999994</c:v>
                </c:pt>
                <c:pt idx="2">
                  <c:v>76.760000000000005</c:v>
                </c:pt>
                <c:pt idx="3">
                  <c:v>80.84</c:v>
                </c:pt>
                <c:pt idx="4">
                  <c:v>81.81</c:v>
                </c:pt>
              </c:numCache>
            </c:numRef>
          </c:val>
        </c:ser>
        <c:dLbls>
          <c:showLegendKey val="0"/>
          <c:showVal val="0"/>
          <c:showCatName val="0"/>
          <c:showSerName val="0"/>
          <c:showPercent val="0"/>
          <c:showBubbleSize val="0"/>
        </c:dLbls>
        <c:gapWidth val="150"/>
        <c:axId val="73570176"/>
        <c:axId val="7357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570176"/>
        <c:axId val="73572352"/>
      </c:lineChart>
      <c:dateAx>
        <c:axId val="73570176"/>
        <c:scaling>
          <c:orientation val="minMax"/>
        </c:scaling>
        <c:delete val="1"/>
        <c:axPos val="b"/>
        <c:numFmt formatCode="ge" sourceLinked="1"/>
        <c:majorTickMark val="none"/>
        <c:minorTickMark val="none"/>
        <c:tickLblPos val="none"/>
        <c:crossAx val="73572352"/>
        <c:crosses val="autoZero"/>
        <c:auto val="1"/>
        <c:lblOffset val="100"/>
        <c:baseTimeUnit val="years"/>
      </c:dateAx>
      <c:valAx>
        <c:axId val="735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57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05984"/>
        <c:axId val="833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05984"/>
        <c:axId val="83307904"/>
      </c:lineChart>
      <c:dateAx>
        <c:axId val="83305984"/>
        <c:scaling>
          <c:orientation val="minMax"/>
        </c:scaling>
        <c:delete val="1"/>
        <c:axPos val="b"/>
        <c:numFmt formatCode="ge" sourceLinked="1"/>
        <c:majorTickMark val="none"/>
        <c:minorTickMark val="none"/>
        <c:tickLblPos val="none"/>
        <c:crossAx val="83307904"/>
        <c:crosses val="autoZero"/>
        <c:auto val="1"/>
        <c:lblOffset val="100"/>
        <c:baseTimeUnit val="years"/>
      </c:dateAx>
      <c:valAx>
        <c:axId val="833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0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38368"/>
        <c:axId val="8334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38368"/>
        <c:axId val="83340288"/>
      </c:lineChart>
      <c:dateAx>
        <c:axId val="83338368"/>
        <c:scaling>
          <c:orientation val="minMax"/>
        </c:scaling>
        <c:delete val="1"/>
        <c:axPos val="b"/>
        <c:numFmt formatCode="ge" sourceLinked="1"/>
        <c:majorTickMark val="none"/>
        <c:minorTickMark val="none"/>
        <c:tickLblPos val="none"/>
        <c:crossAx val="83340288"/>
        <c:crosses val="autoZero"/>
        <c:auto val="1"/>
        <c:lblOffset val="100"/>
        <c:baseTimeUnit val="years"/>
      </c:dateAx>
      <c:valAx>
        <c:axId val="8334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3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061760"/>
        <c:axId val="8307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061760"/>
        <c:axId val="83072128"/>
      </c:lineChart>
      <c:dateAx>
        <c:axId val="83061760"/>
        <c:scaling>
          <c:orientation val="minMax"/>
        </c:scaling>
        <c:delete val="1"/>
        <c:axPos val="b"/>
        <c:numFmt formatCode="ge" sourceLinked="1"/>
        <c:majorTickMark val="none"/>
        <c:minorTickMark val="none"/>
        <c:tickLblPos val="none"/>
        <c:crossAx val="83072128"/>
        <c:crosses val="autoZero"/>
        <c:auto val="1"/>
        <c:lblOffset val="100"/>
        <c:baseTimeUnit val="years"/>
      </c:dateAx>
      <c:valAx>
        <c:axId val="8307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6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114624"/>
        <c:axId val="831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114624"/>
        <c:axId val="83116800"/>
      </c:lineChart>
      <c:dateAx>
        <c:axId val="83114624"/>
        <c:scaling>
          <c:orientation val="minMax"/>
        </c:scaling>
        <c:delete val="1"/>
        <c:axPos val="b"/>
        <c:numFmt formatCode="ge" sourceLinked="1"/>
        <c:majorTickMark val="none"/>
        <c:minorTickMark val="none"/>
        <c:tickLblPos val="none"/>
        <c:crossAx val="83116800"/>
        <c:crosses val="autoZero"/>
        <c:auto val="1"/>
        <c:lblOffset val="100"/>
        <c:baseTimeUnit val="years"/>
      </c:dateAx>
      <c:valAx>
        <c:axId val="8311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1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1889.27</c:v>
                </c:pt>
                <c:pt idx="1">
                  <c:v>1691.2</c:v>
                </c:pt>
                <c:pt idx="2">
                  <c:v>1354.65</c:v>
                </c:pt>
                <c:pt idx="3">
                  <c:v>1220.8800000000001</c:v>
                </c:pt>
                <c:pt idx="4">
                  <c:v>3009.19</c:v>
                </c:pt>
              </c:numCache>
            </c:numRef>
          </c:val>
        </c:ser>
        <c:dLbls>
          <c:showLegendKey val="0"/>
          <c:showVal val="0"/>
          <c:showCatName val="0"/>
          <c:showSerName val="0"/>
          <c:showPercent val="0"/>
          <c:showBubbleSize val="0"/>
        </c:dLbls>
        <c:gapWidth val="150"/>
        <c:axId val="83138816"/>
        <c:axId val="8315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ser>
        <c:dLbls>
          <c:showLegendKey val="0"/>
          <c:showVal val="0"/>
          <c:showCatName val="0"/>
          <c:showSerName val="0"/>
          <c:showPercent val="0"/>
          <c:showBubbleSize val="0"/>
        </c:dLbls>
        <c:marker val="1"/>
        <c:smooth val="0"/>
        <c:axId val="83138816"/>
        <c:axId val="83157376"/>
      </c:lineChart>
      <c:dateAx>
        <c:axId val="83138816"/>
        <c:scaling>
          <c:orientation val="minMax"/>
        </c:scaling>
        <c:delete val="1"/>
        <c:axPos val="b"/>
        <c:numFmt formatCode="ge" sourceLinked="1"/>
        <c:majorTickMark val="none"/>
        <c:minorTickMark val="none"/>
        <c:tickLblPos val="none"/>
        <c:crossAx val="83157376"/>
        <c:crosses val="autoZero"/>
        <c:auto val="1"/>
        <c:lblOffset val="100"/>
        <c:baseTimeUnit val="years"/>
      </c:dateAx>
      <c:valAx>
        <c:axId val="8315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3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38.85</c:v>
                </c:pt>
                <c:pt idx="1">
                  <c:v>41.96</c:v>
                </c:pt>
                <c:pt idx="2">
                  <c:v>45.69</c:v>
                </c:pt>
                <c:pt idx="3">
                  <c:v>51.55</c:v>
                </c:pt>
                <c:pt idx="4">
                  <c:v>53.1</c:v>
                </c:pt>
              </c:numCache>
            </c:numRef>
          </c:val>
        </c:ser>
        <c:dLbls>
          <c:showLegendKey val="0"/>
          <c:showVal val="0"/>
          <c:showCatName val="0"/>
          <c:showSerName val="0"/>
          <c:showPercent val="0"/>
          <c:showBubbleSize val="0"/>
        </c:dLbls>
        <c:gapWidth val="150"/>
        <c:axId val="83193856"/>
        <c:axId val="8319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ser>
        <c:dLbls>
          <c:showLegendKey val="0"/>
          <c:showVal val="0"/>
          <c:showCatName val="0"/>
          <c:showSerName val="0"/>
          <c:showPercent val="0"/>
          <c:showBubbleSize val="0"/>
        </c:dLbls>
        <c:marker val="1"/>
        <c:smooth val="0"/>
        <c:axId val="83193856"/>
        <c:axId val="83195776"/>
      </c:lineChart>
      <c:dateAx>
        <c:axId val="83193856"/>
        <c:scaling>
          <c:orientation val="minMax"/>
        </c:scaling>
        <c:delete val="1"/>
        <c:axPos val="b"/>
        <c:numFmt formatCode="ge" sourceLinked="1"/>
        <c:majorTickMark val="none"/>
        <c:minorTickMark val="none"/>
        <c:tickLblPos val="none"/>
        <c:crossAx val="83195776"/>
        <c:crosses val="autoZero"/>
        <c:auto val="1"/>
        <c:lblOffset val="100"/>
        <c:baseTimeUnit val="years"/>
      </c:dateAx>
      <c:valAx>
        <c:axId val="83195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1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318.13</c:v>
                </c:pt>
                <c:pt idx="1">
                  <c:v>293.8</c:v>
                </c:pt>
                <c:pt idx="2">
                  <c:v>277.26</c:v>
                </c:pt>
                <c:pt idx="3">
                  <c:v>246.2</c:v>
                </c:pt>
                <c:pt idx="4">
                  <c:v>238</c:v>
                </c:pt>
              </c:numCache>
            </c:numRef>
          </c:val>
        </c:ser>
        <c:dLbls>
          <c:showLegendKey val="0"/>
          <c:showVal val="0"/>
          <c:showCatName val="0"/>
          <c:showSerName val="0"/>
          <c:showPercent val="0"/>
          <c:showBubbleSize val="0"/>
        </c:dLbls>
        <c:gapWidth val="150"/>
        <c:axId val="83221504"/>
        <c:axId val="8322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ser>
        <c:dLbls>
          <c:showLegendKey val="0"/>
          <c:showVal val="0"/>
          <c:showCatName val="0"/>
          <c:showSerName val="0"/>
          <c:showPercent val="0"/>
          <c:showBubbleSize val="0"/>
        </c:dLbls>
        <c:marker val="1"/>
        <c:smooth val="0"/>
        <c:axId val="83221504"/>
        <c:axId val="83223680"/>
      </c:lineChart>
      <c:dateAx>
        <c:axId val="83221504"/>
        <c:scaling>
          <c:orientation val="minMax"/>
        </c:scaling>
        <c:delete val="1"/>
        <c:axPos val="b"/>
        <c:numFmt formatCode="ge" sourceLinked="1"/>
        <c:majorTickMark val="none"/>
        <c:minorTickMark val="none"/>
        <c:tickLblPos val="none"/>
        <c:crossAx val="83223680"/>
        <c:crosses val="autoZero"/>
        <c:auto val="1"/>
        <c:lblOffset val="100"/>
        <c:baseTimeUnit val="years"/>
      </c:dateAx>
      <c:valAx>
        <c:axId val="8322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2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L1" zoomScale="90" zoomScaleNormal="90" workbookViewId="0">
      <selection activeCell="CA38" sqref="CA3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長崎県　雲仙市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45147</v>
      </c>
      <c r="AM8" s="50"/>
      <c r="AN8" s="50"/>
      <c r="AO8" s="50"/>
      <c r="AP8" s="50"/>
      <c r="AQ8" s="50"/>
      <c r="AR8" s="50"/>
      <c r="AS8" s="50"/>
      <c r="AT8" s="45">
        <f>データ!T6</f>
        <v>214.31</v>
      </c>
      <c r="AU8" s="45"/>
      <c r="AV8" s="45"/>
      <c r="AW8" s="45"/>
      <c r="AX8" s="45"/>
      <c r="AY8" s="45"/>
      <c r="AZ8" s="45"/>
      <c r="BA8" s="45"/>
      <c r="BB8" s="45">
        <f>データ!U6</f>
        <v>210.66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11.33</v>
      </c>
      <c r="Q10" s="45"/>
      <c r="R10" s="45"/>
      <c r="S10" s="45"/>
      <c r="T10" s="45"/>
      <c r="U10" s="45"/>
      <c r="V10" s="45"/>
      <c r="W10" s="45">
        <f>データ!Q6</f>
        <v>101.19</v>
      </c>
      <c r="X10" s="45"/>
      <c r="Y10" s="45"/>
      <c r="Z10" s="45"/>
      <c r="AA10" s="45"/>
      <c r="AB10" s="45"/>
      <c r="AC10" s="45"/>
      <c r="AD10" s="50">
        <f>データ!R6</f>
        <v>2250</v>
      </c>
      <c r="AE10" s="50"/>
      <c r="AF10" s="50"/>
      <c r="AG10" s="50"/>
      <c r="AH10" s="50"/>
      <c r="AI10" s="50"/>
      <c r="AJ10" s="50"/>
      <c r="AK10" s="2"/>
      <c r="AL10" s="50">
        <f>データ!V6</f>
        <v>5081</v>
      </c>
      <c r="AM10" s="50"/>
      <c r="AN10" s="50"/>
      <c r="AO10" s="50"/>
      <c r="AP10" s="50"/>
      <c r="AQ10" s="50"/>
      <c r="AR10" s="50"/>
      <c r="AS10" s="50"/>
      <c r="AT10" s="45">
        <f>データ!W6</f>
        <v>1.32</v>
      </c>
      <c r="AU10" s="45"/>
      <c r="AV10" s="45"/>
      <c r="AW10" s="45"/>
      <c r="AX10" s="45"/>
      <c r="AY10" s="45"/>
      <c r="AZ10" s="45"/>
      <c r="BA10" s="45"/>
      <c r="BB10" s="45">
        <f>データ!X6</f>
        <v>3849.24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422134</v>
      </c>
      <c r="D6" s="33">
        <f t="shared" si="3"/>
        <v>47</v>
      </c>
      <c r="E6" s="33">
        <f t="shared" si="3"/>
        <v>17</v>
      </c>
      <c r="F6" s="33">
        <f t="shared" si="3"/>
        <v>5</v>
      </c>
      <c r="G6" s="33">
        <f t="shared" si="3"/>
        <v>0</v>
      </c>
      <c r="H6" s="33" t="str">
        <f t="shared" si="3"/>
        <v>長崎県　雲仙市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11.33</v>
      </c>
      <c r="Q6" s="34">
        <f t="shared" si="3"/>
        <v>101.19</v>
      </c>
      <c r="R6" s="34">
        <f t="shared" si="3"/>
        <v>2250</v>
      </c>
      <c r="S6" s="34">
        <f t="shared" si="3"/>
        <v>45147</v>
      </c>
      <c r="T6" s="34">
        <f t="shared" si="3"/>
        <v>214.31</v>
      </c>
      <c r="U6" s="34">
        <f t="shared" si="3"/>
        <v>210.66</v>
      </c>
      <c r="V6" s="34">
        <f t="shared" si="3"/>
        <v>5081</v>
      </c>
      <c r="W6" s="34">
        <f t="shared" si="3"/>
        <v>1.32</v>
      </c>
      <c r="X6" s="34">
        <f t="shared" si="3"/>
        <v>3849.24</v>
      </c>
      <c r="Y6" s="35">
        <f>IF(Y7="",NA(),Y7)</f>
        <v>66.28</v>
      </c>
      <c r="Z6" s="35">
        <f t="shared" ref="Z6:AH6" si="4">IF(Z7="",NA(),Z7)</f>
        <v>67.099999999999994</v>
      </c>
      <c r="AA6" s="35">
        <f t="shared" si="4"/>
        <v>76.760000000000005</v>
      </c>
      <c r="AB6" s="35">
        <f t="shared" si="4"/>
        <v>80.84</v>
      </c>
      <c r="AC6" s="35">
        <f t="shared" si="4"/>
        <v>81.81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1889.27</v>
      </c>
      <c r="BG6" s="35">
        <f t="shared" ref="BG6:BO6" si="7">IF(BG7="",NA(),BG7)</f>
        <v>1691.2</v>
      </c>
      <c r="BH6" s="35">
        <f t="shared" si="7"/>
        <v>1354.65</v>
      </c>
      <c r="BI6" s="35">
        <f t="shared" si="7"/>
        <v>1220.8800000000001</v>
      </c>
      <c r="BJ6" s="35">
        <f t="shared" si="7"/>
        <v>3009.19</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38.85</v>
      </c>
      <c r="BR6" s="35">
        <f t="shared" ref="BR6:BZ6" si="8">IF(BR7="",NA(),BR7)</f>
        <v>41.96</v>
      </c>
      <c r="BS6" s="35">
        <f t="shared" si="8"/>
        <v>45.69</v>
      </c>
      <c r="BT6" s="35">
        <f t="shared" si="8"/>
        <v>51.55</v>
      </c>
      <c r="BU6" s="35">
        <f t="shared" si="8"/>
        <v>53.1</v>
      </c>
      <c r="BV6" s="35">
        <f t="shared" si="8"/>
        <v>42.48</v>
      </c>
      <c r="BW6" s="35">
        <f t="shared" si="8"/>
        <v>41.04</v>
      </c>
      <c r="BX6" s="35">
        <f t="shared" si="8"/>
        <v>41.08</v>
      </c>
      <c r="BY6" s="35">
        <f t="shared" si="8"/>
        <v>41.34</v>
      </c>
      <c r="BZ6" s="35">
        <f t="shared" si="8"/>
        <v>55.32</v>
      </c>
      <c r="CA6" s="34" t="str">
        <f>IF(CA7="","",IF(CA7="-","【-】","【"&amp;SUBSTITUTE(TEXT(CA7,"#,##0.00"),"-","△")&amp;"】"))</f>
        <v>【55.73】</v>
      </c>
      <c r="CB6" s="35">
        <f>IF(CB7="",NA(),CB7)</f>
        <v>318.13</v>
      </c>
      <c r="CC6" s="35">
        <f t="shared" ref="CC6:CK6" si="9">IF(CC7="",NA(),CC7)</f>
        <v>293.8</v>
      </c>
      <c r="CD6" s="35">
        <f t="shared" si="9"/>
        <v>277.26</v>
      </c>
      <c r="CE6" s="35">
        <f t="shared" si="9"/>
        <v>246.2</v>
      </c>
      <c r="CF6" s="35">
        <f t="shared" si="9"/>
        <v>238</v>
      </c>
      <c r="CG6" s="35">
        <f t="shared" si="9"/>
        <v>343.8</v>
      </c>
      <c r="CH6" s="35">
        <f t="shared" si="9"/>
        <v>357.08</v>
      </c>
      <c r="CI6" s="35">
        <f t="shared" si="9"/>
        <v>378.08</v>
      </c>
      <c r="CJ6" s="35">
        <f t="shared" si="9"/>
        <v>357.49</v>
      </c>
      <c r="CK6" s="35">
        <f t="shared" si="9"/>
        <v>283.17</v>
      </c>
      <c r="CL6" s="34" t="str">
        <f>IF(CL7="","",IF(CL7="-","【-】","【"&amp;SUBSTITUTE(TEXT(CL7,"#,##0.00"),"-","△")&amp;"】"))</f>
        <v>【276.78】</v>
      </c>
      <c r="CM6" s="35">
        <f>IF(CM7="",NA(),CM7)</f>
        <v>47.73</v>
      </c>
      <c r="CN6" s="35">
        <f t="shared" ref="CN6:CV6" si="10">IF(CN7="",NA(),CN7)</f>
        <v>48.14</v>
      </c>
      <c r="CO6" s="35">
        <f t="shared" si="10"/>
        <v>49.06</v>
      </c>
      <c r="CP6" s="35">
        <f t="shared" si="10"/>
        <v>49.87</v>
      </c>
      <c r="CQ6" s="35">
        <f t="shared" si="10"/>
        <v>50.18</v>
      </c>
      <c r="CR6" s="35">
        <f t="shared" si="10"/>
        <v>46.06</v>
      </c>
      <c r="CS6" s="35">
        <f t="shared" si="10"/>
        <v>45.95</v>
      </c>
      <c r="CT6" s="35">
        <f t="shared" si="10"/>
        <v>44.69</v>
      </c>
      <c r="CU6" s="35">
        <f t="shared" si="10"/>
        <v>44.69</v>
      </c>
      <c r="CV6" s="35">
        <f t="shared" si="10"/>
        <v>60.65</v>
      </c>
      <c r="CW6" s="34" t="str">
        <f>IF(CW7="","",IF(CW7="-","【-】","【"&amp;SUBSTITUTE(TEXT(CW7,"#,##0.00"),"-","△")&amp;"】"))</f>
        <v>【59.15】</v>
      </c>
      <c r="CX6" s="35">
        <f>IF(CX7="",NA(),CX7)</f>
        <v>75.239999999999995</v>
      </c>
      <c r="CY6" s="35">
        <f t="shared" ref="CY6:DG6" si="11">IF(CY7="",NA(),CY7)</f>
        <v>77.680000000000007</v>
      </c>
      <c r="CZ6" s="35">
        <f t="shared" si="11"/>
        <v>79</v>
      </c>
      <c r="DA6" s="35">
        <f t="shared" si="11"/>
        <v>80.39</v>
      </c>
      <c r="DB6" s="35">
        <f t="shared" si="11"/>
        <v>81.03</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c r="A7" s="28"/>
      <c r="B7" s="37">
        <v>2016</v>
      </c>
      <c r="C7" s="37">
        <v>422134</v>
      </c>
      <c r="D7" s="37">
        <v>47</v>
      </c>
      <c r="E7" s="37">
        <v>17</v>
      </c>
      <c r="F7" s="37">
        <v>5</v>
      </c>
      <c r="G7" s="37">
        <v>0</v>
      </c>
      <c r="H7" s="37" t="s">
        <v>109</v>
      </c>
      <c r="I7" s="37" t="s">
        <v>110</v>
      </c>
      <c r="J7" s="37" t="s">
        <v>111</v>
      </c>
      <c r="K7" s="37" t="s">
        <v>112</v>
      </c>
      <c r="L7" s="37" t="s">
        <v>113</v>
      </c>
      <c r="M7" s="37"/>
      <c r="N7" s="38" t="s">
        <v>114</v>
      </c>
      <c r="O7" s="38" t="s">
        <v>115</v>
      </c>
      <c r="P7" s="38">
        <v>11.33</v>
      </c>
      <c r="Q7" s="38">
        <v>101.19</v>
      </c>
      <c r="R7" s="38">
        <v>2250</v>
      </c>
      <c r="S7" s="38">
        <v>45147</v>
      </c>
      <c r="T7" s="38">
        <v>214.31</v>
      </c>
      <c r="U7" s="38">
        <v>210.66</v>
      </c>
      <c r="V7" s="38">
        <v>5081</v>
      </c>
      <c r="W7" s="38">
        <v>1.32</v>
      </c>
      <c r="X7" s="38">
        <v>3849.24</v>
      </c>
      <c r="Y7" s="38">
        <v>66.28</v>
      </c>
      <c r="Z7" s="38">
        <v>67.099999999999994</v>
      </c>
      <c r="AA7" s="38">
        <v>76.760000000000005</v>
      </c>
      <c r="AB7" s="38">
        <v>80.84</v>
      </c>
      <c r="AC7" s="38">
        <v>81.81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1889.27</v>
      </c>
      <c r="BG7" s="38">
        <v>1691.2</v>
      </c>
      <c r="BH7" s="38">
        <v>1354.65</v>
      </c>
      <c r="BI7" s="38">
        <v>1220.8800000000001</v>
      </c>
      <c r="BJ7" s="38">
        <v>3009.19</v>
      </c>
      <c r="BK7" s="38">
        <v>1144.05</v>
      </c>
      <c r="BL7" s="38">
        <v>1117.1099999999999</v>
      </c>
      <c r="BM7" s="38">
        <v>1161.05</v>
      </c>
      <c r="BN7" s="38">
        <v>979.89</v>
      </c>
      <c r="BO7" s="38">
        <v>974.93</v>
      </c>
      <c r="BP7" s="38">
        <v>914.53</v>
      </c>
      <c r="BQ7" s="38">
        <v>38.85</v>
      </c>
      <c r="BR7" s="38">
        <v>41.96</v>
      </c>
      <c r="BS7" s="38">
        <v>45.69</v>
      </c>
      <c r="BT7" s="38">
        <v>51.55</v>
      </c>
      <c r="BU7" s="38">
        <v>53.1</v>
      </c>
      <c r="BV7" s="38">
        <v>42.48</v>
      </c>
      <c r="BW7" s="38">
        <v>41.04</v>
      </c>
      <c r="BX7" s="38">
        <v>41.08</v>
      </c>
      <c r="BY7" s="38">
        <v>41.34</v>
      </c>
      <c r="BZ7" s="38">
        <v>55.32</v>
      </c>
      <c r="CA7" s="38">
        <v>55.73</v>
      </c>
      <c r="CB7" s="38">
        <v>318.13</v>
      </c>
      <c r="CC7" s="38">
        <v>293.8</v>
      </c>
      <c r="CD7" s="38">
        <v>277.26</v>
      </c>
      <c r="CE7" s="38">
        <v>246.2</v>
      </c>
      <c r="CF7" s="38">
        <v>238</v>
      </c>
      <c r="CG7" s="38">
        <v>343.8</v>
      </c>
      <c r="CH7" s="38">
        <v>357.08</v>
      </c>
      <c r="CI7" s="38">
        <v>378.08</v>
      </c>
      <c r="CJ7" s="38">
        <v>357.49</v>
      </c>
      <c r="CK7" s="38">
        <v>283.17</v>
      </c>
      <c r="CL7" s="38">
        <v>276.77999999999997</v>
      </c>
      <c r="CM7" s="38">
        <v>47.73</v>
      </c>
      <c r="CN7" s="38">
        <v>48.14</v>
      </c>
      <c r="CO7" s="38">
        <v>49.06</v>
      </c>
      <c r="CP7" s="38">
        <v>49.87</v>
      </c>
      <c r="CQ7" s="38">
        <v>50.18</v>
      </c>
      <c r="CR7" s="38">
        <v>46.06</v>
      </c>
      <c r="CS7" s="38">
        <v>45.95</v>
      </c>
      <c r="CT7" s="38">
        <v>44.69</v>
      </c>
      <c r="CU7" s="38">
        <v>44.69</v>
      </c>
      <c r="CV7" s="38">
        <v>60.65</v>
      </c>
      <c r="CW7" s="38">
        <v>59.15</v>
      </c>
      <c r="CX7" s="38">
        <v>75.239999999999995</v>
      </c>
      <c r="CY7" s="38">
        <v>77.680000000000007</v>
      </c>
      <c r="CZ7" s="38">
        <v>79</v>
      </c>
      <c r="DA7" s="38">
        <v>80.39</v>
      </c>
      <c r="DB7" s="38">
        <v>81.03</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2018-02-05T06:08:52Z</cp:lastPrinted>
  <dcterms:created xsi:type="dcterms:W3CDTF">2017-12-25T02:33:37Z</dcterms:created>
  <dcterms:modified xsi:type="dcterms:W3CDTF">2018-02-05T06:08:55Z</dcterms:modified>
  <cp:category/>
</cp:coreProperties>
</file>