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P10" i="4" s="1"/>
  <c r="O6" i="5"/>
  <c r="N6" i="5"/>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B10" i="4"/>
  <c r="AT8" i="4"/>
  <c r="AL8" i="4"/>
  <c r="W8" i="4"/>
  <c r="P8" i="4"/>
  <c r="B6"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<sst xmlns="http://schemas.openxmlformats.org/spreadsheetml/2006/main" count="240" uniqueCount="126">
  <si>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</si>
  <si>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</si>
  <si>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</si>
  <si>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</si>
  <si>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</si>
  <si>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</si>
  <si>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</si>
  <si>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</si>
  <si>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</si>
  <si>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</si>
  <si>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</si>
  <si>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</si>
  <si>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</si>
  <si>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</si>
  <si>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</si>
  <si>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</si>
  <si>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</si>
  <si>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</si>
  <si>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</si>
  <si>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</si>
  <si>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</si>
  <si>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</si>
  <si>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</si>
  <si>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</si>
  <si>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</si>
  <si>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</si>
  <si>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</si>
  <si>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</si>
  <si>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</si>
  <si>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</si>
  <si>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</si>
  <si>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</si>
  <si>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</si>
  <si>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</si>
  <si>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</si>
  <si>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</si>
  <si>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</si>
  <si>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</si>
  <si>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</si>
  <si>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</si>
  <si>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</si>
  <si>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</si>
  <si>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</si>
  <si>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</si>
  <si>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</si>
  <si>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</si>
  <si>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</si>
  <si>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</si>
  <si>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</si>
  <si>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</si>
  <si>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</si>
  <si>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</si>
  <si>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</si>
  <si>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</si>
  <si>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</si>
  <si>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</si>
  <si>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</si>
  <si>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</si>
  <si>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</si>
  <si>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</si>
  <si>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</si>
  <si>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</si>
  <si>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</si>
  <si>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</si>
  <si>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</si>
  <si>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</si>
  <si>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</si>
  <si>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</si>
  <si>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</si>
  <si>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</si>
  <si>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</si>
  <si>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</si>
  <si>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</si>
  <si>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</si>
  <si>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</si>
  <si>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</si>
  <si>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</si>
  <si>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</si>
  <si>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</si>
  <si>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</si>
  <si>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</si>
  <si>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</si>
  <si>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</si>
  <si>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</si>
  <si>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</si>
  <si>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</si>
  <si>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</si>
  <si>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</si>
  <si>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</si>
  <si>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</si>
  <si>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</si>
  <si>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</si>
  <si>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</si>
  <si>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</si>
  <si>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</si>
  <si>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</si>
  <si>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</si>
  <si>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</si>
  <si>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</si>
  <si>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</si>
  <si>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</si>
  <si>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</si>
  <si>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</si>
  <si>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</si>
  <si>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</si>
  <si>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</si>
  <si>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</si>
  <si>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</si>
  <si>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</si>
  <si>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</si>
  <si>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南島原市</t>
  </si>
  <si>
    <t>法非適用</t>
  </si>
  <si>
    <t>下水道事業</t>
  </si>
  <si>
    <t>公共下水道</t>
  </si>
  <si>
    <t>Cc3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</si>
  <si>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</si>
  <si>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</si>
  <si>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</si>
  <si>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</si>
  <si>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</si>
  <si>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</si>
  <si>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</si>
  <si>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</si>
  <si>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・供用開始後間もない（15年未満）ため、特にコメントなし。</t>
    <phoneticPr fontId="4"/>
  </si>
  <si>
    <t>・全体的にみて、数値は改善傾向であるが、処理区域内人口が5千人未満の過疎地域であり、類似団体（処理区域内人口3万人未満）の中でも処理区域内人口が少ない。よって、有収水量も少なく類似団体との数値比較においても、劣位傾向である。
・面整備中及び償還金返済のピークが過ぎているため、あと数年は、すべての数値において、僅かづつではあるが改善傾向を見せるものと思われるが、近い将来人口減少に伴う、料金収入の減は避けられない状況である。
・長期的に経営を継続していくには、今後も料金未納者を極力なくし、施設維持管理費の削減等不断の経営改善努力はもとより、大規模な料金改定も視野に入れ、繰入金への依存体質を抜本的に改革しなければならないと思われる。</t>
    <phoneticPr fontId="4"/>
  </si>
  <si>
    <t xml:space="preserve">①の収益的収支比率について、償還金返済がピークを過ぎているため、今後、数値は僅かづつではあるが、改善されていく見込みである。使用料においては、現在、面整備中であるため、微増傾向であるが、総収益については、使用料以外の収入（雨水処理負担金・他会計繰入金）に依存しているところが大きい。
④の企業債残高対事業規模比率について、平成27年度は一般会計負担額の算定方法を見直したことから、数値が高くなった。さらに、平成28年度から分流式下水道等に要する経費の算定方法を適正に見直したため類似団体と同水準となっている。
⑤の経費回収率について、汚水処理費が減少傾向、さらに、平成28年度から分流式下水道等に要する経費の算定方法を見直したことから、昨年までと比べ数値が改善している。しかしながら、数値からも、使用料以外の収入に依存していることがうかがえる。
⑥の汚水処理原価について、年間有収水量の増加傾向ではあるが、数値が改善しているのは平成28年度から分流式に要する経費の算定方法を見直したことから汚水処理経費が減少したところが大きい。類似団体と同水準となっている。
⑦の施設利用率について、今後、大幅な利用者増は見込めないため、今後も横ばい傾向と思われる。類似団体との比較では、優位となっている。
⑧の水洗化率について、今年度、減小したが要因は、面整備により処理区域内の人口が一時的に増加、整備直後の設置者が少なかったため、水洗化率が下がる結果となったものである。供用開始からの年数が15年未満と間もないため、今後、供用開始からの期間が増えるにつれ、水洗化率は増加していくものと思われる。
</t>
    <rPh sb="203" eb="205">
      <t>ヘイセイ</t>
    </rPh>
    <rPh sb="207" eb="208">
      <t>ネン</t>
    </rPh>
    <rPh sb="208" eb="209">
      <t>ド</t>
    </rPh>
    <rPh sb="211" eb="213">
      <t>ブンリュウ</t>
    </rPh>
    <rPh sb="213" eb="214">
      <t>シキ</t>
    </rPh>
    <rPh sb="214" eb="217">
      <t>ゲスイドウ</t>
    </rPh>
    <rPh sb="217" eb="218">
      <t>トウ</t>
    </rPh>
    <rPh sb="219" eb="220">
      <t>ヨウ</t>
    </rPh>
    <rPh sb="222" eb="224">
      <t>ケイヒ</t>
    </rPh>
    <rPh sb="225" eb="227">
      <t>サンテイ</t>
    </rPh>
    <rPh sb="227" eb="229">
      <t>ホウホウ</t>
    </rPh>
    <rPh sb="230" eb="232">
      <t>テキセイ</t>
    </rPh>
    <rPh sb="233" eb="235">
      <t>ミナオ</t>
    </rPh>
    <rPh sb="239" eb="241">
      <t>ルイジ</t>
    </rPh>
    <rPh sb="241" eb="243">
      <t>ダンタイ</t>
    </rPh>
    <rPh sb="244" eb="245">
      <t>ドウ</t>
    </rPh>
    <rPh sb="245" eb="247">
      <t>スイジュン</t>
    </rPh>
    <rPh sb="282" eb="284">
      <t>ヘイセイ</t>
    </rPh>
    <rPh sb="286" eb="288">
      <t>ネンド</t>
    </rPh>
    <rPh sb="290" eb="292">
      <t>ブンリュウ</t>
    </rPh>
    <rPh sb="292" eb="293">
      <t>シキ</t>
    </rPh>
    <rPh sb="293" eb="296">
      <t>ゲスイドウ</t>
    </rPh>
    <rPh sb="296" eb="297">
      <t>トウ</t>
    </rPh>
    <rPh sb="298" eb="299">
      <t>ヨウ</t>
    </rPh>
    <rPh sb="301" eb="303">
      <t>ケイヒ</t>
    </rPh>
    <rPh sb="304" eb="306">
      <t>サンテイ</t>
    </rPh>
    <rPh sb="306" eb="308">
      <t>ホウホウ</t>
    </rPh>
    <rPh sb="309" eb="311">
      <t>ミナオ</t>
    </rPh>
    <rPh sb="318" eb="320">
      <t>サクネン</t>
    </rPh>
    <rPh sb="323" eb="324">
      <t>クラ</t>
    </rPh>
    <rPh sb="325" eb="327">
      <t>スウチ</t>
    </rPh>
    <rPh sb="328" eb="330">
      <t>カイゼン</t>
    </rPh>
    <rPh sb="403" eb="405">
      <t>スウチ</t>
    </rPh>
    <rPh sb="406" eb="408">
      <t>カイゼン</t>
    </rPh>
    <rPh sb="414" eb="416">
      <t>ヘイセイ</t>
    </rPh>
    <rPh sb="418" eb="420">
      <t>ネンド</t>
    </rPh>
    <rPh sb="422" eb="424">
      <t>ブンリュウ</t>
    </rPh>
    <rPh sb="424" eb="425">
      <t>シキ</t>
    </rPh>
    <rPh sb="426" eb="427">
      <t>ヨウ</t>
    </rPh>
    <rPh sb="429" eb="431">
      <t>ケイヒ</t>
    </rPh>
    <rPh sb="432" eb="434">
      <t>サンテイ</t>
    </rPh>
    <rPh sb="434" eb="436">
      <t>ホウホウ</t>
    </rPh>
    <rPh sb="437" eb="439">
      <t>ミナオ</t>
    </rPh>
    <rPh sb="445" eb="447">
      <t>オスイ</t>
    </rPh>
    <rPh sb="447" eb="449">
      <t>ショリ</t>
    </rPh>
    <rPh sb="449" eb="451">
      <t>ケイヒ</t>
    </rPh>
    <rPh sb="452" eb="454">
      <t>ゲンショウ</t>
    </rPh>
    <rPh sb="460" eb="461">
      <t>オオ</t>
    </rPh>
    <rPh sb="566" eb="568">
      <t>ヨウイン</t>
    </rPh>
    <rPh sb="570" eb="571">
      <t>メン</t>
    </rPh>
    <rPh sb="571" eb="573">
      <t>セイビ</t>
    </rPh>
    <rPh sb="576" eb="578">
      <t>ショリ</t>
    </rPh>
    <rPh sb="578" eb="580">
      <t>クイキ</t>
    </rPh>
    <rPh sb="580" eb="581">
      <t>ナイ</t>
    </rPh>
    <rPh sb="582" eb="584">
      <t>ジンコウ</t>
    </rPh>
    <rPh sb="585" eb="588">
      <t>イチジテキ</t>
    </rPh>
    <rPh sb="589" eb="591">
      <t>ゾウカ</t>
    </rPh>
    <rPh sb="592" eb="594">
      <t>セイビ</t>
    </rPh>
    <rPh sb="594" eb="596">
      <t>チョクゴ</t>
    </rPh>
    <rPh sb="597" eb="599">
      <t>セッチ</t>
    </rPh>
    <rPh sb="599" eb="600">
      <t>シャ</t>
    </rPh>
    <rPh sb="601" eb="602">
      <t>スク</t>
    </rPh>
    <rPh sb="609" eb="611">
      <t>スイセン</t>
    </rPh>
    <rPh sb="611" eb="612">
      <t>カ</t>
    </rPh>
    <rPh sb="612" eb="613">
      <t>リツ</t>
    </rPh>
    <rPh sb="614" eb="615">
      <t>サ</t>
    </rPh>
    <rPh sb="617" eb="619">
      <t>ケッカ</t>
    </rPh>
    <rPh sb="629" eb="631">
      <t>キョウヨウ</t>
    </rPh>
    <rPh sb="631" eb="633">
      <t>カイシ</t>
    </rPh>
    <rPh sb="636" eb="638">
      <t>ネンスウ</t>
    </rPh>
    <rPh sb="641" eb="642">
      <t>ネン</t>
    </rPh>
    <rPh sb="642" eb="644">
      <t>ミマン</t>
    </rPh>
    <rPh sb="645" eb="646">
      <t>マ</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</si>
</sst>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3542272"/>
        <c:axId val="5362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0.16</c:v>
                </c:pt>
                <c:pt idx="3">
                  <c:v>0.33</c:v>
                </c:pt>
                <c:pt idx="4">
                  <c:v>0.21</c:v>
                </c:pt>
              </c:numCache>
            </c:numRef>
          </c:val>
          <c:smooth val="0"/>
        </c:ser>
        <c:dLbls>
          <c:showLegendKey val="0"/>
          <c:showVal val="0"/>
          <c:showCatName val="0"/>
          <c:showSerName val="0"/>
          <c:showPercent val="0"/>
          <c:showBubbleSize val="0"/>
        </c:dLbls>
        <c:marker val="1"/>
        <c:smooth val="0"/>
        <c:axId val="53542272"/>
        <c:axId val="53627136"/>
      </c:lineChart>
      <c:dateAx>
        <c:axId val="53542272"/>
        <c:scaling>
          <c:orientation val="minMax"/>
        </c:scaling>
        <c:delete val="1"/>
        <c:axPos val="b"/>
        <c:numFmt formatCode="ge" sourceLinked="1"/>
        <c:majorTickMark val="none"/>
        <c:minorTickMark val="none"/>
        <c:tickLblPos val="none"/>
        <c:crossAx val="53627136"/>
        <c:crosses val="autoZero"/>
        <c:auto val="1"/>
        <c:lblOffset val="100"/>
        <c:baseTimeUnit val="years"/>
      </c:dateAx>
      <c:valAx>
        <c:axId val="5362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54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50.56</c:v>
                </c:pt>
                <c:pt idx="1">
                  <c:v>50.5</c:v>
                </c:pt>
                <c:pt idx="2">
                  <c:v>52.33</c:v>
                </c:pt>
                <c:pt idx="3">
                  <c:v>52.67</c:v>
                </c:pt>
                <c:pt idx="4">
                  <c:v>52.06</c:v>
                </c:pt>
              </c:numCache>
            </c:numRef>
          </c:val>
        </c:ser>
        <c:dLbls>
          <c:showLegendKey val="0"/>
          <c:showVal val="0"/>
          <c:showCatName val="0"/>
          <c:showSerName val="0"/>
          <c:showPercent val="0"/>
          <c:showBubbleSize val="0"/>
        </c:dLbls>
        <c:gapWidth val="150"/>
        <c:axId val="39334272"/>
        <c:axId val="3933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41.63</c:v>
                </c:pt>
                <c:pt idx="3">
                  <c:v>44.89</c:v>
                </c:pt>
                <c:pt idx="4">
                  <c:v>40.75</c:v>
                </c:pt>
              </c:numCache>
            </c:numRef>
          </c:val>
          <c:smooth val="0"/>
        </c:ser>
        <c:dLbls>
          <c:showLegendKey val="0"/>
          <c:showVal val="0"/>
          <c:showCatName val="0"/>
          <c:showSerName val="0"/>
          <c:showPercent val="0"/>
          <c:showBubbleSize val="0"/>
        </c:dLbls>
        <c:marker val="1"/>
        <c:smooth val="0"/>
        <c:axId val="39334272"/>
        <c:axId val="39336192"/>
      </c:lineChart>
      <c:dateAx>
        <c:axId val="39334272"/>
        <c:scaling>
          <c:orientation val="minMax"/>
        </c:scaling>
        <c:delete val="1"/>
        <c:axPos val="b"/>
        <c:numFmt formatCode="ge" sourceLinked="1"/>
        <c:majorTickMark val="none"/>
        <c:minorTickMark val="none"/>
        <c:tickLblPos val="none"/>
        <c:crossAx val="39336192"/>
        <c:crosses val="autoZero"/>
        <c:auto val="1"/>
        <c:lblOffset val="100"/>
        <c:baseTimeUnit val="years"/>
      </c:dateAx>
      <c:valAx>
        <c:axId val="3933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3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58.07</c:v>
                </c:pt>
                <c:pt idx="1">
                  <c:v>63.74</c:v>
                </c:pt>
                <c:pt idx="2">
                  <c:v>66.11</c:v>
                </c:pt>
                <c:pt idx="3">
                  <c:v>65.36</c:v>
                </c:pt>
                <c:pt idx="4">
                  <c:v>63</c:v>
                </c:pt>
              </c:numCache>
            </c:numRef>
          </c:val>
        </c:ser>
        <c:dLbls>
          <c:showLegendKey val="0"/>
          <c:showVal val="0"/>
          <c:showCatName val="0"/>
          <c:showSerName val="0"/>
          <c:showPercent val="0"/>
          <c:showBubbleSize val="0"/>
        </c:dLbls>
        <c:gapWidth val="150"/>
        <c:axId val="39378944"/>
        <c:axId val="3938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66.33</c:v>
                </c:pt>
                <c:pt idx="3">
                  <c:v>64.89</c:v>
                </c:pt>
                <c:pt idx="4">
                  <c:v>64.97</c:v>
                </c:pt>
              </c:numCache>
            </c:numRef>
          </c:val>
          <c:smooth val="0"/>
        </c:ser>
        <c:dLbls>
          <c:showLegendKey val="0"/>
          <c:showVal val="0"/>
          <c:showCatName val="0"/>
          <c:showSerName val="0"/>
          <c:showPercent val="0"/>
          <c:showBubbleSize val="0"/>
        </c:dLbls>
        <c:marker val="1"/>
        <c:smooth val="0"/>
        <c:axId val="39378944"/>
        <c:axId val="39380864"/>
      </c:lineChart>
      <c:dateAx>
        <c:axId val="39378944"/>
        <c:scaling>
          <c:orientation val="minMax"/>
        </c:scaling>
        <c:delete val="1"/>
        <c:axPos val="b"/>
        <c:numFmt formatCode="ge" sourceLinked="1"/>
        <c:majorTickMark val="none"/>
        <c:minorTickMark val="none"/>
        <c:tickLblPos val="none"/>
        <c:crossAx val="39380864"/>
        <c:crosses val="autoZero"/>
        <c:auto val="1"/>
        <c:lblOffset val="100"/>
        <c:baseTimeUnit val="years"/>
      </c:dateAx>
      <c:valAx>
        <c:axId val="3938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7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89.34</c:v>
                </c:pt>
                <c:pt idx="1">
                  <c:v>79.36</c:v>
                </c:pt>
                <c:pt idx="2">
                  <c:v>84.5</c:v>
                </c:pt>
                <c:pt idx="3">
                  <c:v>82.74</c:v>
                </c:pt>
                <c:pt idx="4">
                  <c:v>83.51</c:v>
                </c:pt>
              </c:numCache>
            </c:numRef>
          </c:val>
        </c:ser>
        <c:dLbls>
          <c:showLegendKey val="0"/>
          <c:showVal val="0"/>
          <c:showCatName val="0"/>
          <c:showSerName val="0"/>
          <c:showPercent val="0"/>
          <c:showBubbleSize val="0"/>
        </c:dLbls>
        <c:gapWidth val="150"/>
        <c:axId val="74392704"/>
        <c:axId val="7439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392704"/>
        <c:axId val="74396032"/>
      </c:lineChart>
      <c:dateAx>
        <c:axId val="74392704"/>
        <c:scaling>
          <c:orientation val="minMax"/>
        </c:scaling>
        <c:delete val="1"/>
        <c:axPos val="b"/>
        <c:numFmt formatCode="ge" sourceLinked="1"/>
        <c:majorTickMark val="none"/>
        <c:minorTickMark val="none"/>
        <c:tickLblPos val="none"/>
        <c:crossAx val="74396032"/>
        <c:crosses val="autoZero"/>
        <c:auto val="1"/>
        <c:lblOffset val="100"/>
        <c:baseTimeUnit val="years"/>
      </c:dateAx>
      <c:valAx>
        <c:axId val="7439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39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467712"/>
        <c:axId val="8647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467712"/>
        <c:axId val="86475136"/>
      </c:lineChart>
      <c:dateAx>
        <c:axId val="86467712"/>
        <c:scaling>
          <c:orientation val="minMax"/>
        </c:scaling>
        <c:delete val="1"/>
        <c:axPos val="b"/>
        <c:numFmt formatCode="ge" sourceLinked="1"/>
        <c:majorTickMark val="none"/>
        <c:minorTickMark val="none"/>
        <c:tickLblPos val="none"/>
        <c:crossAx val="86475136"/>
        <c:crosses val="autoZero"/>
        <c:auto val="1"/>
        <c:lblOffset val="100"/>
        <c:baseTimeUnit val="years"/>
      </c:dateAx>
      <c:valAx>
        <c:axId val="8647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6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123712"/>
        <c:axId val="9746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123712"/>
        <c:axId val="97461760"/>
      </c:lineChart>
      <c:dateAx>
        <c:axId val="97123712"/>
        <c:scaling>
          <c:orientation val="minMax"/>
        </c:scaling>
        <c:delete val="1"/>
        <c:axPos val="b"/>
        <c:numFmt formatCode="ge" sourceLinked="1"/>
        <c:majorTickMark val="none"/>
        <c:minorTickMark val="none"/>
        <c:tickLblPos val="none"/>
        <c:crossAx val="97461760"/>
        <c:crosses val="autoZero"/>
        <c:auto val="1"/>
        <c:lblOffset val="100"/>
        <c:baseTimeUnit val="years"/>
      </c:dateAx>
      <c:valAx>
        <c:axId val="9746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2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195392"/>
        <c:axId val="10319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195392"/>
        <c:axId val="103197312"/>
      </c:lineChart>
      <c:dateAx>
        <c:axId val="103195392"/>
        <c:scaling>
          <c:orientation val="minMax"/>
        </c:scaling>
        <c:delete val="1"/>
        <c:axPos val="b"/>
        <c:numFmt formatCode="ge" sourceLinked="1"/>
        <c:majorTickMark val="none"/>
        <c:minorTickMark val="none"/>
        <c:tickLblPos val="none"/>
        <c:crossAx val="103197312"/>
        <c:crosses val="autoZero"/>
        <c:auto val="1"/>
        <c:lblOffset val="100"/>
        <c:baseTimeUnit val="years"/>
      </c:dateAx>
      <c:valAx>
        <c:axId val="10319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9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1572096"/>
        <c:axId val="11171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1572096"/>
        <c:axId val="111714688"/>
      </c:lineChart>
      <c:dateAx>
        <c:axId val="111572096"/>
        <c:scaling>
          <c:orientation val="minMax"/>
        </c:scaling>
        <c:delete val="1"/>
        <c:axPos val="b"/>
        <c:numFmt formatCode="ge" sourceLinked="1"/>
        <c:majorTickMark val="none"/>
        <c:minorTickMark val="none"/>
        <c:tickLblPos val="none"/>
        <c:crossAx val="111714688"/>
        <c:crosses val="autoZero"/>
        <c:auto val="1"/>
        <c:lblOffset val="100"/>
        <c:baseTimeUnit val="years"/>
      </c:dateAx>
      <c:valAx>
        <c:axId val="11171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57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1848.59</c:v>
                </c:pt>
                <c:pt idx="4" formatCode="#,##0.00;&quot;△&quot;#,##0.00;&quot;-&quot;">
                  <c:v>1301.54</c:v>
                </c:pt>
              </c:numCache>
            </c:numRef>
          </c:val>
        </c:ser>
        <c:dLbls>
          <c:showLegendKey val="0"/>
          <c:showVal val="0"/>
          <c:showCatName val="0"/>
          <c:showSerName val="0"/>
          <c:showPercent val="0"/>
          <c:showBubbleSize val="0"/>
        </c:dLbls>
        <c:gapWidth val="150"/>
        <c:axId val="115300992"/>
        <c:axId val="11840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1315.67</c:v>
                </c:pt>
                <c:pt idx="3">
                  <c:v>1240.1600000000001</c:v>
                </c:pt>
                <c:pt idx="4">
                  <c:v>1193.49</c:v>
                </c:pt>
              </c:numCache>
            </c:numRef>
          </c:val>
          <c:smooth val="0"/>
        </c:ser>
        <c:dLbls>
          <c:showLegendKey val="0"/>
          <c:showVal val="0"/>
          <c:showCatName val="0"/>
          <c:showSerName val="0"/>
          <c:showPercent val="0"/>
          <c:showBubbleSize val="0"/>
        </c:dLbls>
        <c:marker val="1"/>
        <c:smooth val="0"/>
        <c:axId val="115300992"/>
        <c:axId val="118400512"/>
      </c:lineChart>
      <c:dateAx>
        <c:axId val="115300992"/>
        <c:scaling>
          <c:orientation val="minMax"/>
        </c:scaling>
        <c:delete val="1"/>
        <c:axPos val="b"/>
        <c:numFmt formatCode="ge" sourceLinked="1"/>
        <c:majorTickMark val="none"/>
        <c:minorTickMark val="none"/>
        <c:tickLblPos val="none"/>
        <c:crossAx val="118400512"/>
        <c:crosses val="autoZero"/>
        <c:auto val="1"/>
        <c:lblOffset val="100"/>
        <c:baseTimeUnit val="years"/>
      </c:dateAx>
      <c:valAx>
        <c:axId val="11840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30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33.909999999999997</c:v>
                </c:pt>
                <c:pt idx="1">
                  <c:v>35.78</c:v>
                </c:pt>
                <c:pt idx="2">
                  <c:v>37.32</c:v>
                </c:pt>
                <c:pt idx="3">
                  <c:v>39.81</c:v>
                </c:pt>
                <c:pt idx="4">
                  <c:v>50.81</c:v>
                </c:pt>
              </c:numCache>
            </c:numRef>
          </c:val>
        </c:ser>
        <c:dLbls>
          <c:showLegendKey val="0"/>
          <c:showVal val="0"/>
          <c:showCatName val="0"/>
          <c:showSerName val="0"/>
          <c:showPercent val="0"/>
          <c:showBubbleSize val="0"/>
        </c:dLbls>
        <c:gapWidth val="150"/>
        <c:axId val="23995904"/>
        <c:axId val="2399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60.78</c:v>
                </c:pt>
                <c:pt idx="3">
                  <c:v>60.17</c:v>
                </c:pt>
                <c:pt idx="4">
                  <c:v>65.569999999999993</c:v>
                </c:pt>
              </c:numCache>
            </c:numRef>
          </c:val>
          <c:smooth val="0"/>
        </c:ser>
        <c:dLbls>
          <c:showLegendKey val="0"/>
          <c:showVal val="0"/>
          <c:showCatName val="0"/>
          <c:showSerName val="0"/>
          <c:showPercent val="0"/>
          <c:showBubbleSize val="0"/>
        </c:dLbls>
        <c:marker val="1"/>
        <c:smooth val="0"/>
        <c:axId val="23995904"/>
        <c:axId val="23997824"/>
      </c:lineChart>
      <c:dateAx>
        <c:axId val="23995904"/>
        <c:scaling>
          <c:orientation val="minMax"/>
        </c:scaling>
        <c:delete val="1"/>
        <c:axPos val="b"/>
        <c:numFmt formatCode="ge" sourceLinked="1"/>
        <c:majorTickMark val="none"/>
        <c:minorTickMark val="none"/>
        <c:tickLblPos val="none"/>
        <c:crossAx val="23997824"/>
        <c:crosses val="autoZero"/>
        <c:auto val="1"/>
        <c:lblOffset val="100"/>
        <c:baseTimeUnit val="years"/>
      </c:dateAx>
      <c:valAx>
        <c:axId val="2399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9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437.35</c:v>
                </c:pt>
                <c:pt idx="1">
                  <c:v>411.82</c:v>
                </c:pt>
                <c:pt idx="2">
                  <c:v>399.78</c:v>
                </c:pt>
                <c:pt idx="3">
                  <c:v>376.92</c:v>
                </c:pt>
                <c:pt idx="4">
                  <c:v>295.47000000000003</c:v>
                </c:pt>
              </c:numCache>
            </c:numRef>
          </c:val>
        </c:ser>
        <c:dLbls>
          <c:showLegendKey val="0"/>
          <c:showVal val="0"/>
          <c:showCatName val="0"/>
          <c:showSerName val="0"/>
          <c:showPercent val="0"/>
          <c:showBubbleSize val="0"/>
        </c:dLbls>
        <c:gapWidth val="150"/>
        <c:axId val="39109376"/>
        <c:axId val="3911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276.26</c:v>
                </c:pt>
                <c:pt idx="3">
                  <c:v>281.52999999999997</c:v>
                </c:pt>
                <c:pt idx="4">
                  <c:v>263.04000000000002</c:v>
                </c:pt>
              </c:numCache>
            </c:numRef>
          </c:val>
          <c:smooth val="0"/>
        </c:ser>
        <c:dLbls>
          <c:showLegendKey val="0"/>
          <c:showVal val="0"/>
          <c:showCatName val="0"/>
          <c:showSerName val="0"/>
          <c:showPercent val="0"/>
          <c:showBubbleSize val="0"/>
        </c:dLbls>
        <c:marker val="1"/>
        <c:smooth val="0"/>
        <c:axId val="39109376"/>
        <c:axId val="39111296"/>
      </c:lineChart>
      <c:dateAx>
        <c:axId val="39109376"/>
        <c:scaling>
          <c:orientation val="minMax"/>
        </c:scaling>
        <c:delete val="1"/>
        <c:axPos val="b"/>
        <c:numFmt formatCode="ge" sourceLinked="1"/>
        <c:majorTickMark val="none"/>
        <c:minorTickMark val="none"/>
        <c:tickLblPos val="none"/>
        <c:crossAx val="39111296"/>
        <c:crosses val="autoZero"/>
        <c:auto val="1"/>
        <c:lblOffset val="100"/>
        <c:baseTimeUnit val="years"/>
      </c:dateAx>
      <c:valAx>
        <c:axId val="3911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0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46" zoomScaleNormal="100" workbookViewId="0">
      <selection activeCell="CB56" sqref="CB5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1" t="str">
        <f>データ!H6</f>
        <v>長崎県　南島原市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Cc3</v>
      </c>
      <c r="X8" s="78"/>
      <c r="Y8" s="78"/>
      <c r="Z8" s="78"/>
      <c r="AA8" s="78"/>
      <c r="AB8" s="78"/>
      <c r="AC8" s="78"/>
      <c r="AD8" s="79" t="s">
        <v>122</v>
      </c>
      <c r="AE8" s="79"/>
      <c r="AF8" s="79"/>
      <c r="AG8" s="79"/>
      <c r="AH8" s="79"/>
      <c r="AI8" s="79"/>
      <c r="AJ8" s="79"/>
      <c r="AK8" s="4"/>
      <c r="AL8" s="73">
        <f>データ!S6</f>
        <v>48023</v>
      </c>
      <c r="AM8" s="73"/>
      <c r="AN8" s="73"/>
      <c r="AO8" s="73"/>
      <c r="AP8" s="73"/>
      <c r="AQ8" s="73"/>
      <c r="AR8" s="73"/>
      <c r="AS8" s="73"/>
      <c r="AT8" s="72">
        <f>データ!T6</f>
        <v>170.11</v>
      </c>
      <c r="AU8" s="72"/>
      <c r="AV8" s="72"/>
      <c r="AW8" s="72"/>
      <c r="AX8" s="72"/>
      <c r="AY8" s="72"/>
      <c r="AZ8" s="72"/>
      <c r="BA8" s="72"/>
      <c r="BB8" s="72">
        <f>データ!U6</f>
        <v>282.31</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9.92</v>
      </c>
      <c r="Q10" s="72"/>
      <c r="R10" s="72"/>
      <c r="S10" s="72"/>
      <c r="T10" s="72"/>
      <c r="U10" s="72"/>
      <c r="V10" s="72"/>
      <c r="W10" s="72">
        <f>データ!Q6</f>
        <v>83.21</v>
      </c>
      <c r="X10" s="72"/>
      <c r="Y10" s="72"/>
      <c r="Z10" s="72"/>
      <c r="AA10" s="72"/>
      <c r="AB10" s="72"/>
      <c r="AC10" s="72"/>
      <c r="AD10" s="73">
        <f>データ!R6</f>
        <v>2700</v>
      </c>
      <c r="AE10" s="73"/>
      <c r="AF10" s="73"/>
      <c r="AG10" s="73"/>
      <c r="AH10" s="73"/>
      <c r="AI10" s="73"/>
      <c r="AJ10" s="73"/>
      <c r="AK10" s="2"/>
      <c r="AL10" s="73">
        <f>データ!V6</f>
        <v>4714</v>
      </c>
      <c r="AM10" s="73"/>
      <c r="AN10" s="73"/>
      <c r="AO10" s="73"/>
      <c r="AP10" s="73"/>
      <c r="AQ10" s="73"/>
      <c r="AR10" s="73"/>
      <c r="AS10" s="73"/>
      <c r="AT10" s="72">
        <f>データ!W6</f>
        <v>1.65</v>
      </c>
      <c r="AU10" s="72"/>
      <c r="AV10" s="72"/>
      <c r="AW10" s="72"/>
      <c r="AX10" s="72"/>
      <c r="AY10" s="72"/>
      <c r="AZ10" s="72"/>
      <c r="BA10" s="72"/>
      <c r="BB10" s="72">
        <f>データ!X6</f>
        <v>2856.97</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3" t="s">
        <v>125</v>
      </c>
      <c r="BM16" s="64"/>
      <c r="BN16" s="64"/>
      <c r="BO16" s="64"/>
      <c r="BP16" s="64"/>
      <c r="BQ16" s="64"/>
      <c r="BR16" s="64"/>
      <c r="BS16" s="64"/>
      <c r="BT16" s="64"/>
      <c r="BU16" s="64"/>
      <c r="BV16" s="64"/>
      <c r="BW16" s="64"/>
      <c r="BX16" s="64"/>
      <c r="BY16" s="64"/>
      <c r="BZ16" s="65"/>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3"/>
      <c r="BM17" s="64"/>
      <c r="BN17" s="64"/>
      <c r="BO17" s="64"/>
      <c r="BP17" s="64"/>
      <c r="BQ17" s="64"/>
      <c r="BR17" s="64"/>
      <c r="BS17" s="64"/>
      <c r="BT17" s="64"/>
      <c r="BU17" s="64"/>
      <c r="BV17" s="64"/>
      <c r="BW17" s="64"/>
      <c r="BX17" s="64"/>
      <c r="BY17" s="64"/>
      <c r="BZ17" s="65"/>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3"/>
      <c r="BM18" s="64"/>
      <c r="BN18" s="64"/>
      <c r="BO18" s="64"/>
      <c r="BP18" s="64"/>
      <c r="BQ18" s="64"/>
      <c r="BR18" s="64"/>
      <c r="BS18" s="64"/>
      <c r="BT18" s="64"/>
      <c r="BU18" s="64"/>
      <c r="BV18" s="64"/>
      <c r="BW18" s="64"/>
      <c r="BX18" s="64"/>
      <c r="BY18" s="64"/>
      <c r="BZ18" s="65"/>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3"/>
      <c r="BM19" s="64"/>
      <c r="BN19" s="64"/>
      <c r="BO19" s="64"/>
      <c r="BP19" s="64"/>
      <c r="BQ19" s="64"/>
      <c r="BR19" s="64"/>
      <c r="BS19" s="64"/>
      <c r="BT19" s="64"/>
      <c r="BU19" s="64"/>
      <c r="BV19" s="64"/>
      <c r="BW19" s="64"/>
      <c r="BX19" s="64"/>
      <c r="BY19" s="64"/>
      <c r="BZ19" s="65"/>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3"/>
      <c r="BM20" s="64"/>
      <c r="BN20" s="64"/>
      <c r="BO20" s="64"/>
      <c r="BP20" s="64"/>
      <c r="BQ20" s="64"/>
      <c r="BR20" s="64"/>
      <c r="BS20" s="64"/>
      <c r="BT20" s="64"/>
      <c r="BU20" s="64"/>
      <c r="BV20" s="64"/>
      <c r="BW20" s="64"/>
      <c r="BX20" s="64"/>
      <c r="BY20" s="64"/>
      <c r="BZ20" s="65"/>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3"/>
      <c r="BM21" s="64"/>
      <c r="BN21" s="64"/>
      <c r="BO21" s="64"/>
      <c r="BP21" s="64"/>
      <c r="BQ21" s="64"/>
      <c r="BR21" s="64"/>
      <c r="BS21" s="64"/>
      <c r="BT21" s="64"/>
      <c r="BU21" s="64"/>
      <c r="BV21" s="64"/>
      <c r="BW21" s="64"/>
      <c r="BX21" s="64"/>
      <c r="BY21" s="64"/>
      <c r="BZ21" s="65"/>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3"/>
      <c r="BM22" s="64"/>
      <c r="BN22" s="64"/>
      <c r="BO22" s="64"/>
      <c r="BP22" s="64"/>
      <c r="BQ22" s="64"/>
      <c r="BR22" s="64"/>
      <c r="BS22" s="64"/>
      <c r="BT22" s="64"/>
      <c r="BU22" s="64"/>
      <c r="BV22" s="64"/>
      <c r="BW22" s="64"/>
      <c r="BX22" s="64"/>
      <c r="BY22" s="64"/>
      <c r="BZ22" s="65"/>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3"/>
      <c r="BM23" s="64"/>
      <c r="BN23" s="64"/>
      <c r="BO23" s="64"/>
      <c r="BP23" s="64"/>
      <c r="BQ23" s="64"/>
      <c r="BR23" s="64"/>
      <c r="BS23" s="64"/>
      <c r="BT23" s="64"/>
      <c r="BU23" s="64"/>
      <c r="BV23" s="64"/>
      <c r="BW23" s="64"/>
      <c r="BX23" s="64"/>
      <c r="BY23" s="64"/>
      <c r="BZ23" s="65"/>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3"/>
      <c r="BM24" s="64"/>
      <c r="BN24" s="64"/>
      <c r="BO24" s="64"/>
      <c r="BP24" s="64"/>
      <c r="BQ24" s="64"/>
      <c r="BR24" s="64"/>
      <c r="BS24" s="64"/>
      <c r="BT24" s="64"/>
      <c r="BU24" s="64"/>
      <c r="BV24" s="64"/>
      <c r="BW24" s="64"/>
      <c r="BX24" s="64"/>
      <c r="BY24" s="64"/>
      <c r="BZ24" s="65"/>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3"/>
      <c r="BM25" s="64"/>
      <c r="BN25" s="64"/>
      <c r="BO25" s="64"/>
      <c r="BP25" s="64"/>
      <c r="BQ25" s="64"/>
      <c r="BR25" s="64"/>
      <c r="BS25" s="64"/>
      <c r="BT25" s="64"/>
      <c r="BU25" s="64"/>
      <c r="BV25" s="64"/>
      <c r="BW25" s="64"/>
      <c r="BX25" s="64"/>
      <c r="BY25" s="64"/>
      <c r="BZ25" s="65"/>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3"/>
      <c r="BM26" s="64"/>
      <c r="BN26" s="64"/>
      <c r="BO26" s="64"/>
      <c r="BP26" s="64"/>
      <c r="BQ26" s="64"/>
      <c r="BR26" s="64"/>
      <c r="BS26" s="64"/>
      <c r="BT26" s="64"/>
      <c r="BU26" s="64"/>
      <c r="BV26" s="64"/>
      <c r="BW26" s="64"/>
      <c r="BX26" s="64"/>
      <c r="BY26" s="64"/>
      <c r="BZ26" s="65"/>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3"/>
      <c r="BM27" s="64"/>
      <c r="BN27" s="64"/>
      <c r="BO27" s="64"/>
      <c r="BP27" s="64"/>
      <c r="BQ27" s="64"/>
      <c r="BR27" s="64"/>
      <c r="BS27" s="64"/>
      <c r="BT27" s="64"/>
      <c r="BU27" s="64"/>
      <c r="BV27" s="64"/>
      <c r="BW27" s="64"/>
      <c r="BX27" s="64"/>
      <c r="BY27" s="64"/>
      <c r="BZ27" s="65"/>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3"/>
      <c r="BM28" s="64"/>
      <c r="BN28" s="64"/>
      <c r="BO28" s="64"/>
      <c r="BP28" s="64"/>
      <c r="BQ28" s="64"/>
      <c r="BR28" s="64"/>
      <c r="BS28" s="64"/>
      <c r="BT28" s="64"/>
      <c r="BU28" s="64"/>
      <c r="BV28" s="64"/>
      <c r="BW28" s="64"/>
      <c r="BX28" s="64"/>
      <c r="BY28" s="64"/>
      <c r="BZ28" s="65"/>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3"/>
      <c r="BM29" s="64"/>
      <c r="BN29" s="64"/>
      <c r="BO29" s="64"/>
      <c r="BP29" s="64"/>
      <c r="BQ29" s="64"/>
      <c r="BR29" s="64"/>
      <c r="BS29" s="64"/>
      <c r="BT29" s="64"/>
      <c r="BU29" s="64"/>
      <c r="BV29" s="64"/>
      <c r="BW29" s="64"/>
      <c r="BX29" s="64"/>
      <c r="BY29" s="64"/>
      <c r="BZ29" s="65"/>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3"/>
      <c r="BM30" s="64"/>
      <c r="BN30" s="64"/>
      <c r="BO30" s="64"/>
      <c r="BP30" s="64"/>
      <c r="BQ30" s="64"/>
      <c r="BR30" s="64"/>
      <c r="BS30" s="64"/>
      <c r="BT30" s="64"/>
      <c r="BU30" s="64"/>
      <c r="BV30" s="64"/>
      <c r="BW30" s="64"/>
      <c r="BX30" s="64"/>
      <c r="BY30" s="64"/>
      <c r="BZ30" s="65"/>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3"/>
      <c r="BM31" s="64"/>
      <c r="BN31" s="64"/>
      <c r="BO31" s="64"/>
      <c r="BP31" s="64"/>
      <c r="BQ31" s="64"/>
      <c r="BR31" s="64"/>
      <c r="BS31" s="64"/>
      <c r="BT31" s="64"/>
      <c r="BU31" s="64"/>
      <c r="BV31" s="64"/>
      <c r="BW31" s="64"/>
      <c r="BX31" s="64"/>
      <c r="BY31" s="64"/>
      <c r="BZ31" s="65"/>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3"/>
      <c r="BM32" s="64"/>
      <c r="BN32" s="64"/>
      <c r="BO32" s="64"/>
      <c r="BP32" s="64"/>
      <c r="BQ32" s="64"/>
      <c r="BR32" s="64"/>
      <c r="BS32" s="64"/>
      <c r="BT32" s="64"/>
      <c r="BU32" s="64"/>
      <c r="BV32" s="64"/>
      <c r="BW32" s="64"/>
      <c r="BX32" s="64"/>
      <c r="BY32" s="64"/>
      <c r="BZ32" s="65"/>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3"/>
      <c r="BM33" s="64"/>
      <c r="BN33" s="64"/>
      <c r="BO33" s="64"/>
      <c r="BP33" s="64"/>
      <c r="BQ33" s="64"/>
      <c r="BR33" s="64"/>
      <c r="BS33" s="64"/>
      <c r="BT33" s="64"/>
      <c r="BU33" s="64"/>
      <c r="BV33" s="64"/>
      <c r="BW33" s="64"/>
      <c r="BX33" s="64"/>
      <c r="BY33" s="64"/>
      <c r="BZ33" s="65"/>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63"/>
      <c r="BM34" s="64"/>
      <c r="BN34" s="64"/>
      <c r="BO34" s="64"/>
      <c r="BP34" s="64"/>
      <c r="BQ34" s="64"/>
      <c r="BR34" s="64"/>
      <c r="BS34" s="64"/>
      <c r="BT34" s="64"/>
      <c r="BU34" s="64"/>
      <c r="BV34" s="64"/>
      <c r="BW34" s="64"/>
      <c r="BX34" s="64"/>
      <c r="BY34" s="64"/>
      <c r="BZ34" s="65"/>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63"/>
      <c r="BM35" s="64"/>
      <c r="BN35" s="64"/>
      <c r="BO35" s="64"/>
      <c r="BP35" s="64"/>
      <c r="BQ35" s="64"/>
      <c r="BR35" s="64"/>
      <c r="BS35" s="64"/>
      <c r="BT35" s="64"/>
      <c r="BU35" s="64"/>
      <c r="BV35" s="64"/>
      <c r="BW35" s="64"/>
      <c r="BX35" s="64"/>
      <c r="BY35" s="64"/>
      <c r="BZ35" s="65"/>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3"/>
      <c r="BM36" s="64"/>
      <c r="BN36" s="64"/>
      <c r="BO36" s="64"/>
      <c r="BP36" s="64"/>
      <c r="BQ36" s="64"/>
      <c r="BR36" s="64"/>
      <c r="BS36" s="64"/>
      <c r="BT36" s="64"/>
      <c r="BU36" s="64"/>
      <c r="BV36" s="64"/>
      <c r="BW36" s="64"/>
      <c r="BX36" s="64"/>
      <c r="BY36" s="64"/>
      <c r="BZ36" s="65"/>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3"/>
      <c r="BM37" s="64"/>
      <c r="BN37" s="64"/>
      <c r="BO37" s="64"/>
      <c r="BP37" s="64"/>
      <c r="BQ37" s="64"/>
      <c r="BR37" s="64"/>
      <c r="BS37" s="64"/>
      <c r="BT37" s="64"/>
      <c r="BU37" s="64"/>
      <c r="BV37" s="64"/>
      <c r="BW37" s="64"/>
      <c r="BX37" s="64"/>
      <c r="BY37" s="64"/>
      <c r="BZ37" s="65"/>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3"/>
      <c r="BM38" s="64"/>
      <c r="BN38" s="64"/>
      <c r="BO38" s="64"/>
      <c r="BP38" s="64"/>
      <c r="BQ38" s="64"/>
      <c r="BR38" s="64"/>
      <c r="BS38" s="64"/>
      <c r="BT38" s="64"/>
      <c r="BU38" s="64"/>
      <c r="BV38" s="64"/>
      <c r="BW38" s="64"/>
      <c r="BX38" s="64"/>
      <c r="BY38" s="64"/>
      <c r="BZ38" s="65"/>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3"/>
      <c r="BM39" s="64"/>
      <c r="BN39" s="64"/>
      <c r="BO39" s="64"/>
      <c r="BP39" s="64"/>
      <c r="BQ39" s="64"/>
      <c r="BR39" s="64"/>
      <c r="BS39" s="64"/>
      <c r="BT39" s="64"/>
      <c r="BU39" s="64"/>
      <c r="BV39" s="64"/>
      <c r="BW39" s="64"/>
      <c r="BX39" s="64"/>
      <c r="BY39" s="64"/>
      <c r="BZ39" s="65"/>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3"/>
      <c r="BM40" s="64"/>
      <c r="BN40" s="64"/>
      <c r="BO40" s="64"/>
      <c r="BP40" s="64"/>
      <c r="BQ40" s="64"/>
      <c r="BR40" s="64"/>
      <c r="BS40" s="64"/>
      <c r="BT40" s="64"/>
      <c r="BU40" s="64"/>
      <c r="BV40" s="64"/>
      <c r="BW40" s="64"/>
      <c r="BX40" s="64"/>
      <c r="BY40" s="64"/>
      <c r="BZ40" s="65"/>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3"/>
      <c r="BM41" s="64"/>
      <c r="BN41" s="64"/>
      <c r="BO41" s="64"/>
      <c r="BP41" s="64"/>
      <c r="BQ41" s="64"/>
      <c r="BR41" s="64"/>
      <c r="BS41" s="64"/>
      <c r="BT41" s="64"/>
      <c r="BU41" s="64"/>
      <c r="BV41" s="64"/>
      <c r="BW41" s="64"/>
      <c r="BX41" s="64"/>
      <c r="BY41" s="64"/>
      <c r="BZ41" s="65"/>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3"/>
      <c r="BM42" s="64"/>
      <c r="BN42" s="64"/>
      <c r="BO42" s="64"/>
      <c r="BP42" s="64"/>
      <c r="BQ42" s="64"/>
      <c r="BR42" s="64"/>
      <c r="BS42" s="64"/>
      <c r="BT42" s="64"/>
      <c r="BU42" s="64"/>
      <c r="BV42" s="64"/>
      <c r="BW42" s="64"/>
      <c r="BX42" s="64"/>
      <c r="BY42" s="64"/>
      <c r="BZ42" s="65"/>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3"/>
      <c r="BM43" s="64"/>
      <c r="BN43" s="64"/>
      <c r="BO43" s="64"/>
      <c r="BP43" s="64"/>
      <c r="BQ43" s="64"/>
      <c r="BR43" s="64"/>
      <c r="BS43" s="64"/>
      <c r="BT43" s="64"/>
      <c r="BU43" s="64"/>
      <c r="BV43" s="64"/>
      <c r="BW43" s="64"/>
      <c r="BX43" s="64"/>
      <c r="BY43" s="64"/>
      <c r="BZ43" s="65"/>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6"/>
      <c r="BM44" s="67"/>
      <c r="BN44" s="67"/>
      <c r="BO44" s="67"/>
      <c r="BP44" s="67"/>
      <c r="BQ44" s="67"/>
      <c r="BR44" s="67"/>
      <c r="BS44" s="67"/>
      <c r="BT44" s="67"/>
      <c r="BU44" s="67"/>
      <c r="BV44" s="67"/>
      <c r="BW44" s="67"/>
      <c r="BX44" s="67"/>
      <c r="BY44" s="67"/>
      <c r="BZ44" s="68"/>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422142</v>
      </c>
      <c r="D6" s="33">
        <f t="shared" si="3"/>
        <v>47</v>
      </c>
      <c r="E6" s="33">
        <f t="shared" si="3"/>
        <v>17</v>
      </c>
      <c r="F6" s="33">
        <f t="shared" si="3"/>
        <v>1</v>
      </c>
      <c r="G6" s="33">
        <f t="shared" si="3"/>
        <v>0</v>
      </c>
      <c r="H6" s="33" t="str">
        <f t="shared" si="3"/>
        <v>長崎県　南島原市</v>
      </c>
      <c r="I6" s="33" t="str">
        <f t="shared" si="3"/>
        <v>法非適用</v>
      </c>
      <c r="J6" s="33" t="str">
        <f t="shared" si="3"/>
        <v>下水道事業</v>
      </c>
      <c r="K6" s="33" t="str">
        <f t="shared" si="3"/>
        <v>公共下水道</v>
      </c>
      <c r="L6" s="33" t="str">
        <f t="shared" si="3"/>
        <v>Cc3</v>
      </c>
      <c r="M6" s="33">
        <f t="shared" si="3"/>
        <v>0</v>
      </c>
      <c r="N6" s="34" t="str">
        <f t="shared" si="3"/>
        <v>-</v>
      </c>
      <c r="O6" s="34" t="str">
        <f t="shared" si="3"/>
        <v>該当数値なし</v>
      </c>
      <c r="P6" s="34">
        <f t="shared" si="3"/>
        <v>9.92</v>
      </c>
      <c r="Q6" s="34">
        <f t="shared" si="3"/>
        <v>83.21</v>
      </c>
      <c r="R6" s="34">
        <f t="shared" si="3"/>
        <v>2700</v>
      </c>
      <c r="S6" s="34">
        <f t="shared" si="3"/>
        <v>48023</v>
      </c>
      <c r="T6" s="34">
        <f t="shared" si="3"/>
        <v>170.11</v>
      </c>
      <c r="U6" s="34">
        <f t="shared" si="3"/>
        <v>282.31</v>
      </c>
      <c r="V6" s="34">
        <f t="shared" si="3"/>
        <v>4714</v>
      </c>
      <c r="W6" s="34">
        <f t="shared" si="3"/>
        <v>1.65</v>
      </c>
      <c r="X6" s="34">
        <f t="shared" si="3"/>
        <v>2856.97</v>
      </c>
      <c r="Y6" s="35">
        <f>IF(Y7="",NA(),Y7)</f>
        <v>89.34</v>
      </c>
      <c r="Z6" s="35">
        <f t="shared" ref="Z6:AH6" si="4">IF(Z7="",NA(),Z7)</f>
        <v>79.36</v>
      </c>
      <c r="AA6" s="35">
        <f t="shared" si="4"/>
        <v>84.5</v>
      </c>
      <c r="AB6" s="35">
        <f t="shared" si="4"/>
        <v>82.74</v>
      </c>
      <c r="AC6" s="35">
        <f t="shared" si="4"/>
        <v>83.51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1848.59</v>
      </c>
      <c r="BJ6" s="35">
        <f t="shared" si="7"/>
        <v>1301.54</v>
      </c>
      <c r="BK6" s="35">
        <f t="shared" si="7"/>
        <v>1574.53</v>
      </c>
      <c r="BL6" s="35">
        <f t="shared" si="7"/>
        <v>1506.51</v>
      </c>
      <c r="BM6" s="35">
        <f t="shared" si="7"/>
        <v>1315.67</v>
      </c>
      <c r="BN6" s="35">
        <f t="shared" si="7"/>
        <v>1240.1600000000001</v>
      </c>
      <c r="BO6" s="35">
        <f t="shared" si="7"/>
        <v>1193.49</v>
      </c>
      <c r="BP6" s="34" t="str">
        <f>IF(BP7="","",IF(BP7="-","【-】","【"&amp;SUBSTITUTE(TEXT(BP7,"#,##0.00"),"-","△")&amp;"】"))</f>
        <v>【728.30】</v>
      </c>
      <c r="BQ6" s="35">
        <f>IF(BQ7="",NA(),BQ7)</f>
        <v>33.909999999999997</v>
      </c>
      <c r="BR6" s="35">
        <f t="shared" ref="BR6:BZ6" si="8">IF(BR7="",NA(),BR7)</f>
        <v>35.78</v>
      </c>
      <c r="BS6" s="35">
        <f t="shared" si="8"/>
        <v>37.32</v>
      </c>
      <c r="BT6" s="35">
        <f t="shared" si="8"/>
        <v>39.81</v>
      </c>
      <c r="BU6" s="35">
        <f t="shared" si="8"/>
        <v>50.81</v>
      </c>
      <c r="BV6" s="35">
        <f t="shared" si="8"/>
        <v>57.36</v>
      </c>
      <c r="BW6" s="35">
        <f t="shared" si="8"/>
        <v>57.33</v>
      </c>
      <c r="BX6" s="35">
        <f t="shared" si="8"/>
        <v>60.78</v>
      </c>
      <c r="BY6" s="35">
        <f t="shared" si="8"/>
        <v>60.17</v>
      </c>
      <c r="BZ6" s="35">
        <f t="shared" si="8"/>
        <v>65.569999999999993</v>
      </c>
      <c r="CA6" s="34" t="str">
        <f>IF(CA7="","",IF(CA7="-","【-】","【"&amp;SUBSTITUTE(TEXT(CA7,"#,##0.00"),"-","△")&amp;"】"))</f>
        <v>【100.04】</v>
      </c>
      <c r="CB6" s="35">
        <f>IF(CB7="",NA(),CB7)</f>
        <v>437.35</v>
      </c>
      <c r="CC6" s="35">
        <f t="shared" ref="CC6:CK6" si="9">IF(CC7="",NA(),CC7)</f>
        <v>411.82</v>
      </c>
      <c r="CD6" s="35">
        <f t="shared" si="9"/>
        <v>399.78</v>
      </c>
      <c r="CE6" s="35">
        <f t="shared" si="9"/>
        <v>376.92</v>
      </c>
      <c r="CF6" s="35">
        <f t="shared" si="9"/>
        <v>295.47000000000003</v>
      </c>
      <c r="CG6" s="35">
        <f t="shared" si="9"/>
        <v>279.91000000000003</v>
      </c>
      <c r="CH6" s="35">
        <f t="shared" si="9"/>
        <v>284.52999999999997</v>
      </c>
      <c r="CI6" s="35">
        <f t="shared" si="9"/>
        <v>276.26</v>
      </c>
      <c r="CJ6" s="35">
        <f t="shared" si="9"/>
        <v>281.52999999999997</v>
      </c>
      <c r="CK6" s="35">
        <f t="shared" si="9"/>
        <v>263.04000000000002</v>
      </c>
      <c r="CL6" s="34" t="str">
        <f>IF(CL7="","",IF(CL7="-","【-】","【"&amp;SUBSTITUTE(TEXT(CL7,"#,##0.00"),"-","△")&amp;"】"))</f>
        <v>【137.82】</v>
      </c>
      <c r="CM6" s="35">
        <f>IF(CM7="",NA(),CM7)</f>
        <v>50.56</v>
      </c>
      <c r="CN6" s="35">
        <f t="shared" ref="CN6:CV6" si="10">IF(CN7="",NA(),CN7)</f>
        <v>50.5</v>
      </c>
      <c r="CO6" s="35">
        <f t="shared" si="10"/>
        <v>52.33</v>
      </c>
      <c r="CP6" s="35">
        <f t="shared" si="10"/>
        <v>52.67</v>
      </c>
      <c r="CQ6" s="35">
        <f t="shared" si="10"/>
        <v>52.06</v>
      </c>
      <c r="CR6" s="35">
        <f t="shared" si="10"/>
        <v>40.07</v>
      </c>
      <c r="CS6" s="35">
        <f t="shared" si="10"/>
        <v>39.92</v>
      </c>
      <c r="CT6" s="35">
        <f t="shared" si="10"/>
        <v>41.63</v>
      </c>
      <c r="CU6" s="35">
        <f t="shared" si="10"/>
        <v>44.89</v>
      </c>
      <c r="CV6" s="35">
        <f t="shared" si="10"/>
        <v>40.75</v>
      </c>
      <c r="CW6" s="34" t="str">
        <f>IF(CW7="","",IF(CW7="-","【-】","【"&amp;SUBSTITUTE(TEXT(CW7,"#,##0.00"),"-","△")&amp;"】"))</f>
        <v>【60.09】</v>
      </c>
      <c r="CX6" s="35">
        <f>IF(CX7="",NA(),CX7)</f>
        <v>58.07</v>
      </c>
      <c r="CY6" s="35">
        <f t="shared" ref="CY6:DG6" si="11">IF(CY7="",NA(),CY7)</f>
        <v>63.74</v>
      </c>
      <c r="CZ6" s="35">
        <f t="shared" si="11"/>
        <v>66.11</v>
      </c>
      <c r="DA6" s="35">
        <f t="shared" si="11"/>
        <v>65.36</v>
      </c>
      <c r="DB6" s="35">
        <f t="shared" si="11"/>
        <v>63</v>
      </c>
      <c r="DC6" s="35">
        <f t="shared" si="11"/>
        <v>66</v>
      </c>
      <c r="DD6" s="35">
        <f t="shared" si="11"/>
        <v>65.86</v>
      </c>
      <c r="DE6" s="35">
        <f t="shared" si="11"/>
        <v>66.33</v>
      </c>
      <c r="DF6" s="35">
        <f t="shared" si="11"/>
        <v>64.89</v>
      </c>
      <c r="DG6" s="35">
        <f t="shared" si="11"/>
        <v>64.97</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0.19</v>
      </c>
      <c r="EL6" s="35">
        <f t="shared" si="14"/>
        <v>0.16</v>
      </c>
      <c r="EM6" s="35">
        <f t="shared" si="14"/>
        <v>0.33</v>
      </c>
      <c r="EN6" s="35">
        <f t="shared" si="14"/>
        <v>0.21</v>
      </c>
      <c r="EO6" s="34" t="str">
        <f>IF(EO7="","",IF(EO7="-","【-】","【"&amp;SUBSTITUTE(TEXT(EO7,"#,##0.00"),"-","△")&amp;"】"))</f>
        <v>【0.27】</v>
      </c>
    </row>
    <row r="7" spans="1:145" s="36" customFormat="1" x14ac:dyDescent="0.15">
      <c r="A7" s="28"/>
      <c r="B7" s="37">
        <v>2016</v>
      </c>
      <c r="C7" s="37">
        <v>422142</v>
      </c>
      <c r="D7" s="37">
        <v>47</v>
      </c>
      <c r="E7" s="37">
        <v>17</v>
      </c>
      <c r="F7" s="37">
        <v>1</v>
      </c>
      <c r="G7" s="37">
        <v>0</v>
      </c>
      <c r="H7" s="37" t="s">
        <v>110</v>
      </c>
      <c r="I7" s="37" t="s">
        <v>111</v>
      </c>
      <c r="J7" s="37" t="s">
        <v>112</v>
      </c>
      <c r="K7" s="37" t="s">
        <v>113</v>
      </c>
      <c r="L7" s="37" t="s">
        <v>114</v>
      </c>
      <c r="M7" s="37"/>
      <c r="N7" s="38" t="s">
        <v>115</v>
      </c>
      <c r="O7" s="38" t="s">
        <v>116</v>
      </c>
      <c r="P7" s="38">
        <v>9.92</v>
      </c>
      <c r="Q7" s="38">
        <v>83.21</v>
      </c>
      <c r="R7" s="38">
        <v>2700</v>
      </c>
      <c r="S7" s="38">
        <v>48023</v>
      </c>
      <c r="T7" s="38">
        <v>170.11</v>
      </c>
      <c r="U7" s="38">
        <v>282.31</v>
      </c>
      <c r="V7" s="38">
        <v>4714</v>
      </c>
      <c r="W7" s="38">
        <v>1.65</v>
      </c>
      <c r="X7" s="38">
        <v>2856.97</v>
      </c>
      <c r="Y7" s="38">
        <v>89.34</v>
      </c>
      <c r="Z7" s="38">
        <v>79.36</v>
      </c>
      <c r="AA7" s="38">
        <v>84.5</v>
      </c>
      <c r="AB7" s="38">
        <v>82.74</v>
      </c>
      <c r="AC7" s="38">
        <v>83.51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1848.59</v>
      </c>
      <c r="BJ7" s="38">
        <v>1301.54</v>
      </c>
      <c r="BK7" s="38">
        <v>1574.53</v>
      </c>
      <c r="BL7" s="38">
        <v>1506.51</v>
      </c>
      <c r="BM7" s="38">
        <v>1315.67</v>
      </c>
      <c r="BN7" s="38">
        <v>1240.1600000000001</v>
      </c>
      <c r="BO7" s="38">
        <v>1193.49</v>
      </c>
      <c r="BP7" s="38">
        <v>728.3</v>
      </c>
      <c r="BQ7" s="38">
        <v>33.909999999999997</v>
      </c>
      <c r="BR7" s="38">
        <v>35.78</v>
      </c>
      <c r="BS7" s="38">
        <v>37.32</v>
      </c>
      <c r="BT7" s="38">
        <v>39.81</v>
      </c>
      <c r="BU7" s="38">
        <v>50.81</v>
      </c>
      <c r="BV7" s="38">
        <v>57.36</v>
      </c>
      <c r="BW7" s="38">
        <v>57.33</v>
      </c>
      <c r="BX7" s="38">
        <v>60.78</v>
      </c>
      <c r="BY7" s="38">
        <v>60.17</v>
      </c>
      <c r="BZ7" s="38">
        <v>65.569999999999993</v>
      </c>
      <c r="CA7" s="38">
        <v>100.04</v>
      </c>
      <c r="CB7" s="38">
        <v>437.35</v>
      </c>
      <c r="CC7" s="38">
        <v>411.82</v>
      </c>
      <c r="CD7" s="38">
        <v>399.78</v>
      </c>
      <c r="CE7" s="38">
        <v>376.92</v>
      </c>
      <c r="CF7" s="38">
        <v>295.47000000000003</v>
      </c>
      <c r="CG7" s="38">
        <v>279.91000000000003</v>
      </c>
      <c r="CH7" s="38">
        <v>284.52999999999997</v>
      </c>
      <c r="CI7" s="38">
        <v>276.26</v>
      </c>
      <c r="CJ7" s="38">
        <v>281.52999999999997</v>
      </c>
      <c r="CK7" s="38">
        <v>263.04000000000002</v>
      </c>
      <c r="CL7" s="38">
        <v>137.82</v>
      </c>
      <c r="CM7" s="38">
        <v>50.56</v>
      </c>
      <c r="CN7" s="38">
        <v>50.5</v>
      </c>
      <c r="CO7" s="38">
        <v>52.33</v>
      </c>
      <c r="CP7" s="38">
        <v>52.67</v>
      </c>
      <c r="CQ7" s="38">
        <v>52.06</v>
      </c>
      <c r="CR7" s="38">
        <v>40.07</v>
      </c>
      <c r="CS7" s="38">
        <v>39.92</v>
      </c>
      <c r="CT7" s="38">
        <v>41.63</v>
      </c>
      <c r="CU7" s="38">
        <v>44.89</v>
      </c>
      <c r="CV7" s="38">
        <v>40.75</v>
      </c>
      <c r="CW7" s="38">
        <v>60.09</v>
      </c>
      <c r="CX7" s="38">
        <v>58.07</v>
      </c>
      <c r="CY7" s="38">
        <v>63.74</v>
      </c>
      <c r="CZ7" s="38">
        <v>66.11</v>
      </c>
      <c r="DA7" s="38">
        <v>65.36</v>
      </c>
      <c r="DB7" s="38">
        <v>63</v>
      </c>
      <c r="DC7" s="38">
        <v>66</v>
      </c>
      <c r="DD7" s="38">
        <v>65.86</v>
      </c>
      <c r="DE7" s="38">
        <v>66.33</v>
      </c>
      <c r="DF7" s="38">
        <v>64.89</v>
      </c>
      <c r="DG7" s="38">
        <v>64.97</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0.19</v>
      </c>
      <c r="EL7" s="38">
        <v>0.16</v>
      </c>
      <c r="EM7" s="38">
        <v>0.33</v>
      </c>
      <c r="EN7" s="38">
        <v>0.21</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432</cp:lastModifiedBy>
  <cp:lastPrinted>2018-02-02T05:12:30Z</cp:lastPrinted>
  <dcterms:created xsi:type="dcterms:W3CDTF">2017-12-25T02:13:11Z</dcterms:created>
  <dcterms:modified xsi:type="dcterms:W3CDTF">2018-02-02T05:12:34Z</dcterms:modified>
  <cp:category/>
</cp:coreProperties>
</file>