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200\共有\伊藤智\★照会回答\交通局\平成２９年度\68 平成28年度決算「経営比較分析表」の分析等\"/>
    </mc:Choice>
  </mc:AlternateContent>
  <workbookProtection workbookAlgorithmName="SHA-512" workbookHashValue="6aJ4ZQyBKcd4WRZIUwl+ngnuDA6/K9fuP48uYC2EGIYSv4B9oCovzzYQ89nGyhOSHxUsfXinUWOYegs4r+Dwyw==" workbookSaltValue="8SrLGz8M687Q+yFeCXK8Tw==" workbookSpinCount="100000" lockStructure="1"/>
  <bookViews>
    <workbookView xWindow="240" yWindow="60" windowWidth="14940" windowHeight="7875"/>
  </bookViews>
  <sheets>
    <sheet name="法適用_交通・自動車運送事業" sheetId="4" r:id="rId1"/>
    <sheet name="データ" sheetId="5" state="hidden" r:id="rId2"/>
  </sheets>
  <calcPr calcId="152511"/>
</workbook>
</file>

<file path=xl/calcChain.xml><?xml version="1.0" encoding="utf-8"?>
<calcChain xmlns="http://schemas.openxmlformats.org/spreadsheetml/2006/main">
  <c r="CF20" i="5" l="1"/>
  <c r="AO20" i="5"/>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AH6" i="5"/>
  <c r="AV9" i="4" s="1"/>
  <c r="AG6" i="5"/>
  <c r="AF6" i="5"/>
  <c r="AE6" i="5"/>
  <c r="AD6" i="5"/>
  <c r="BA8" i="4" s="1"/>
  <c r="AC6" i="5"/>
  <c r="AB6" i="5"/>
  <c r="AA6" i="5"/>
  <c r="Z6" i="5"/>
  <c r="R12" i="4" s="1"/>
  <c r="Y6" i="5"/>
  <c r="X6" i="5"/>
  <c r="B12" i="4" s="1"/>
  <c r="W6" i="5"/>
  <c r="V6" i="5"/>
  <c r="R10" i="4" s="1"/>
  <c r="U6" i="5"/>
  <c r="T6" i="5"/>
  <c r="B10" i="4" s="1"/>
  <c r="S6" i="5"/>
  <c r="R6" i="5"/>
  <c r="R8" i="4" s="1"/>
  <c r="Q6" i="5"/>
  <c r="J8" i="4" s="1"/>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J12" i="4"/>
  <c r="Z10" i="4"/>
  <c r="J10" i="4"/>
  <c r="BK9" i="4"/>
  <c r="BF9" i="4"/>
  <c r="BA9" i="4"/>
  <c r="AQ9" i="4"/>
  <c r="BK8" i="4"/>
  <c r="BF8" i="4"/>
  <c r="AV8" i="4"/>
  <c r="AQ8" i="4"/>
  <c r="B8" i="4"/>
  <c r="B6" i="4"/>
  <c r="FI16" i="5" l="1"/>
  <c r="DU16" i="5"/>
  <c r="BK16" i="5"/>
  <c r="AO11" i="5"/>
  <c r="EE10" i="5"/>
  <c r="CG10" i="5"/>
  <c r="EY16" i="5"/>
  <c r="DK16" i="5"/>
  <c r="AZ16" i="5"/>
  <c r="FI10" i="5"/>
  <c r="DU10" i="5"/>
  <c r="BV10" i="5"/>
  <c r="EO16" i="5"/>
  <c r="DA16" i="5"/>
  <c r="EY10" i="5"/>
  <c r="DK10" i="5"/>
  <c r="BK10" i="5"/>
  <c r="CG17" i="5"/>
  <c r="AO17" i="5"/>
  <c r="EE16" i="5"/>
  <c r="BV16" i="5"/>
  <c r="EO10" i="5"/>
  <c r="DA10" i="5"/>
  <c r="AZ10" i="5"/>
  <c r="BK7" i="4"/>
  <c r="J10" i="5"/>
  <c r="K10" i="5"/>
  <c r="L10" i="5"/>
  <c r="I10" i="5"/>
  <c r="CF17" i="5" l="1"/>
  <c r="AN17" i="5"/>
  <c r="ED16" i="5"/>
  <c r="BU16" i="5"/>
  <c r="EN10" i="5"/>
  <c r="CZ10" i="5"/>
  <c r="AY10" i="5"/>
  <c r="FH16" i="5"/>
  <c r="DT16" i="5"/>
  <c r="BJ16" i="5"/>
  <c r="AN11" i="5"/>
  <c r="ED10" i="5"/>
  <c r="CF10" i="5"/>
  <c r="EX16" i="5"/>
  <c r="DJ16" i="5"/>
  <c r="AY16" i="5"/>
  <c r="FH10" i="5"/>
  <c r="DT10" i="5"/>
  <c r="BU10" i="5"/>
  <c r="EN16" i="5"/>
  <c r="CZ16" i="5"/>
  <c r="EX10" i="5"/>
  <c r="DJ10" i="5"/>
  <c r="BJ10" i="5"/>
  <c r="BF7" i="4"/>
  <c r="EM16" i="5"/>
  <c r="CY16" i="5"/>
  <c r="EW10" i="5"/>
  <c r="DI10" i="5"/>
  <c r="BI10" i="5"/>
  <c r="BA7" i="4"/>
  <c r="CE17" i="5"/>
  <c r="AM17" i="5"/>
  <c r="EC16" i="5"/>
  <c r="BT16" i="5"/>
  <c r="EM10" i="5"/>
  <c r="CY10" i="5"/>
  <c r="AX10" i="5"/>
  <c r="FG16" i="5"/>
  <c r="DS16" i="5"/>
  <c r="BI16" i="5"/>
  <c r="AM11" i="5"/>
  <c r="EC10" i="5"/>
  <c r="CE10" i="5"/>
  <c r="EW16" i="5"/>
  <c r="DI16" i="5"/>
  <c r="AX16" i="5"/>
  <c r="FG10" i="5"/>
  <c r="DS10" i="5"/>
  <c r="BT10" i="5"/>
  <c r="EV16" i="5"/>
  <c r="DH16" i="5"/>
  <c r="AW16" i="5"/>
  <c r="FF10" i="5"/>
  <c r="DR10" i="5"/>
  <c r="BS10" i="5"/>
  <c r="EL16" i="5"/>
  <c r="CX16" i="5"/>
  <c r="EV10" i="5"/>
  <c r="DH10" i="5"/>
  <c r="BH10" i="5"/>
  <c r="CD17" i="5"/>
  <c r="AL17" i="5"/>
  <c r="EB16" i="5"/>
  <c r="BS16" i="5"/>
  <c r="EL10" i="5"/>
  <c r="CX10" i="5"/>
  <c r="AW10" i="5"/>
  <c r="FF16" i="5"/>
  <c r="DR16" i="5"/>
  <c r="BH16" i="5"/>
  <c r="AL11" i="5"/>
  <c r="EB10" i="5"/>
  <c r="CD10" i="5"/>
  <c r="AV7" i="4"/>
  <c r="FE16" i="5"/>
  <c r="DQ16" i="5"/>
  <c r="BG16" i="5"/>
  <c r="AK11" i="5"/>
  <c r="EA10" i="5"/>
  <c r="CC10" i="5"/>
  <c r="EU16" i="5"/>
  <c r="DG16" i="5"/>
  <c r="AV16" i="5"/>
  <c r="FE10" i="5"/>
  <c r="DQ10" i="5"/>
  <c r="BR10" i="5"/>
  <c r="AQ7" i="4"/>
  <c r="EK16" i="5"/>
  <c r="CW16" i="5"/>
  <c r="EU10" i="5"/>
  <c r="DG10" i="5"/>
  <c r="BG10" i="5"/>
  <c r="CC17" i="5"/>
  <c r="AK17" i="5"/>
  <c r="EA16" i="5"/>
  <c r="BR16" i="5"/>
  <c r="EK10" i="5"/>
  <c r="CW10" i="5"/>
  <c r="AV10" i="5"/>
</calcChain>
</file>

<file path=xl/sharedStrings.xml><?xml version="1.0" encoding="utf-8"?>
<sst xmlns="http://schemas.openxmlformats.org/spreadsheetml/2006/main" count="317" uniqueCount="128">
  <si>
    <t>経営比較分析表（平成28年度決算）</t>
    <phoneticPr fontId="7"/>
  </si>
  <si>
    <t>業務名</t>
    <rPh sb="2" eb="3">
      <t>メイ</t>
    </rPh>
    <phoneticPr fontId="7"/>
  </si>
  <si>
    <t>業種名</t>
    <rPh sb="2" eb="3">
      <t>メイ</t>
    </rPh>
    <phoneticPr fontId="7"/>
  </si>
  <si>
    <t>事業名</t>
    <phoneticPr fontId="7"/>
  </si>
  <si>
    <t>管理者の情報</t>
    <rPh sb="0" eb="3">
      <t>カンリシャ</t>
    </rPh>
    <rPh sb="4" eb="6">
      <t>ジョウホウ</t>
    </rPh>
    <phoneticPr fontId="7"/>
  </si>
  <si>
    <t>年間輸送人員（千人）</t>
    <phoneticPr fontId="7"/>
  </si>
  <si>
    <t>資金不足比率（％）</t>
  </si>
  <si>
    <t>営業路線（km）</t>
    <phoneticPr fontId="7"/>
  </si>
  <si>
    <t>年間走行キロ（千km）</t>
    <phoneticPr fontId="7"/>
  </si>
  <si>
    <t>在籍車両数（両）</t>
    <phoneticPr fontId="7"/>
  </si>
  <si>
    <t>他会計負担額（千円）</t>
    <rPh sb="0" eb="1">
      <t>ホカ</t>
    </rPh>
    <rPh sb="1" eb="3">
      <t>カイケイ</t>
    </rPh>
    <rPh sb="3" eb="5">
      <t>フタン</t>
    </rPh>
    <rPh sb="5" eb="6">
      <t>ガク</t>
    </rPh>
    <phoneticPr fontId="7"/>
  </si>
  <si>
    <t>職員数（人）</t>
    <phoneticPr fontId="7"/>
  </si>
  <si>
    <t>管理の委託割合（％）</t>
    <phoneticPr fontId="7"/>
  </si>
  <si>
    <t>民間事業者の有無</t>
    <rPh sb="0" eb="2">
      <t>ミンカン</t>
    </rPh>
    <rPh sb="2" eb="4">
      <t>ジギョウ</t>
    </rPh>
    <rPh sb="4" eb="5">
      <t>シャ</t>
    </rPh>
    <rPh sb="6" eb="8">
      <t>ウム</t>
    </rPh>
    <phoneticPr fontId="7"/>
  </si>
  <si>
    <t>地域公共交通網形成計画策定の有無</t>
    <rPh sb="11" eb="13">
      <t>サクテイ</t>
    </rPh>
    <phoneticPr fontId="7"/>
  </si>
  <si>
    <t>※民間事業者の有無とは、行政区域内で民間バス事業者が運行しているかどうかを指す。</t>
    <rPh sb="18" eb="20">
      <t>ミンカン</t>
    </rPh>
    <phoneticPr fontId="7"/>
  </si>
  <si>
    <t>分析欄</t>
    <rPh sb="0" eb="2">
      <t>ブンセキ</t>
    </rPh>
    <rPh sb="2" eb="3">
      <t>ラン</t>
    </rPh>
    <phoneticPr fontId="7"/>
  </si>
  <si>
    <t>1. 経営の健全性</t>
    <phoneticPr fontId="7"/>
  </si>
  <si>
    <t>1. 経営の健全性について</t>
    <phoneticPr fontId="7"/>
  </si>
  <si>
    <t>2. 経営の効率性について</t>
    <rPh sb="3" eb="5">
      <t>ケイエイ</t>
    </rPh>
    <rPh sb="6" eb="9">
      <t>コウリツセイ</t>
    </rPh>
    <phoneticPr fontId="7"/>
  </si>
  <si>
    <t>2. 経営の効率性</t>
    <rPh sb="3" eb="5">
      <t>ケイエイ</t>
    </rPh>
    <rPh sb="6" eb="9">
      <t>コウリツセイ</t>
    </rPh>
    <phoneticPr fontId="7"/>
  </si>
  <si>
    <t>全体総括</t>
    <rPh sb="0" eb="2">
      <t>ゼンタイ</t>
    </rPh>
    <rPh sb="2" eb="4">
      <t>ソウカツ</t>
    </rPh>
    <phoneticPr fontId="7"/>
  </si>
  <si>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7"/>
  </si>
  <si>
    <t>自動車運送事業(法適用)</t>
    <rPh sb="8" eb="9">
      <t>ホウ</t>
    </rPh>
    <rPh sb="9" eb="11">
      <t>テキヨウ</t>
    </rPh>
    <phoneticPr fontId="7"/>
  </si>
  <si>
    <t>項番</t>
    <rPh sb="0" eb="2">
      <t>コウバン</t>
    </rPh>
    <phoneticPr fontId="7"/>
  </si>
  <si>
    <t>大項目</t>
    <rPh sb="0" eb="3">
      <t>ダイコウモク</t>
    </rPh>
    <phoneticPr fontId="7"/>
  </si>
  <si>
    <t>年度</t>
    <rPh sb="0" eb="2">
      <t>ネンド</t>
    </rPh>
    <phoneticPr fontId="14"/>
  </si>
  <si>
    <t>団体コード</t>
    <rPh sb="0" eb="2">
      <t>ダンタイ</t>
    </rPh>
    <phoneticPr fontId="14"/>
  </si>
  <si>
    <t>業務コード</t>
    <rPh sb="0" eb="2">
      <t>ギョウム</t>
    </rPh>
    <phoneticPr fontId="14"/>
  </si>
  <si>
    <t>業種コード</t>
    <rPh sb="0" eb="2">
      <t>ギョウシュ</t>
    </rPh>
    <phoneticPr fontId="14"/>
  </si>
  <si>
    <t>事業コード</t>
    <rPh sb="0" eb="2">
      <t>ジギョウ</t>
    </rPh>
    <phoneticPr fontId="14"/>
  </si>
  <si>
    <t>施設コード</t>
    <rPh sb="0" eb="2">
      <t>シセツ</t>
    </rPh>
    <phoneticPr fontId="14"/>
  </si>
  <si>
    <t>基本情報</t>
    <rPh sb="0" eb="2">
      <t>キホン</t>
    </rPh>
    <rPh sb="2" eb="4">
      <t>ジョウホウ</t>
    </rPh>
    <phoneticPr fontId="17"/>
  </si>
  <si>
    <t>事業の状況</t>
  </si>
  <si>
    <t>独立採算の状況</t>
  </si>
  <si>
    <t>資産及び負債の状況</t>
  </si>
  <si>
    <t>経営の効率性</t>
  </si>
  <si>
    <t>中項目</t>
    <rPh sb="0" eb="1">
      <t>チュウ</t>
    </rPh>
    <rPh sb="1" eb="3">
      <t>コウモク</t>
    </rPh>
    <phoneticPr fontId="7"/>
  </si>
  <si>
    <t>年間輸送人員</t>
  </si>
  <si>
    <t>他会計負担額</t>
  </si>
  <si>
    <t>①経常収支比率（％）</t>
  </si>
  <si>
    <t>②営業収支比率（％）</t>
  </si>
  <si>
    <t>③流動比率（％）</t>
  </si>
  <si>
    <t>④累積欠損金比率（％）</t>
  </si>
  <si>
    <t>⑤利用者１回当たり他会計負担額（円）</t>
    <rPh sb="16" eb="17">
      <t>エン</t>
    </rPh>
    <phoneticPr fontId="7"/>
  </si>
  <si>
    <t>⑥利用者１回当たり運行経費（円）</t>
  </si>
  <si>
    <t>⑦他会計負担比率（％）</t>
  </si>
  <si>
    <t>⑧企業債残高対料金収入比率（％）</t>
  </si>
  <si>
    <t>⑨有形固定資産減価償却率（％）</t>
  </si>
  <si>
    <t>①走行キロ当たりの収入（円）</t>
    <rPh sb="12" eb="13">
      <t>エン</t>
    </rPh>
    <phoneticPr fontId="7"/>
  </si>
  <si>
    <t>②走行キロ当たりの運送原価（円）</t>
  </si>
  <si>
    <t>③走行キロ当たりの人件費（円）</t>
  </si>
  <si>
    <t>④乗車効率（％）</t>
  </si>
  <si>
    <t>小項目</t>
    <rPh sb="0" eb="3">
      <t>ショウコウモク</t>
    </rPh>
    <phoneticPr fontId="7"/>
  </si>
  <si>
    <t>都道府県・団体名称</t>
    <rPh sb="0" eb="4">
      <t>トドウフケン</t>
    </rPh>
    <rPh sb="5" eb="7">
      <t>ダンタイ</t>
    </rPh>
    <rPh sb="7" eb="9">
      <t>メイショウ</t>
    </rPh>
    <phoneticPr fontId="17"/>
  </si>
  <si>
    <t>業務名</t>
    <rPh sb="0" eb="2">
      <t>ギョウム</t>
    </rPh>
    <rPh sb="2" eb="3">
      <t>メイ</t>
    </rPh>
    <phoneticPr fontId="17"/>
  </si>
  <si>
    <t>業種名</t>
    <rPh sb="0" eb="2">
      <t>ギョウシュ</t>
    </rPh>
    <phoneticPr fontId="17"/>
  </si>
  <si>
    <t>事業名</t>
  </si>
  <si>
    <t>資金不足比率</t>
  </si>
  <si>
    <t>営業路線（km）</t>
  </si>
  <si>
    <t>年間走行キロ(千km)</t>
  </si>
  <si>
    <t>在籍車両数</t>
  </si>
  <si>
    <t>職員数</t>
  </si>
  <si>
    <t>管理の委託割合（％）</t>
    <phoneticPr fontId="7"/>
  </si>
  <si>
    <t>民間事業者の有無</t>
    <rPh sb="4" eb="5">
      <t>シャ</t>
    </rPh>
    <phoneticPr fontId="7"/>
  </si>
  <si>
    <t>地域公共交通網形成計画策定の有無</t>
  </si>
  <si>
    <t>N-4</t>
  </si>
  <si>
    <t>N-3</t>
  </si>
  <si>
    <t>N-2</t>
  </si>
  <si>
    <t>N-1</t>
  </si>
  <si>
    <t>N</t>
  </si>
  <si>
    <t>当該値(N-4)</t>
    <rPh sb="0" eb="2">
      <t>トウガイ</t>
    </rPh>
    <rPh sb="2" eb="3">
      <t>チ</t>
    </rPh>
    <phoneticPr fontId="18"/>
  </si>
  <si>
    <t>当該値(N-3)</t>
    <rPh sb="0" eb="2">
      <t>トウガイ</t>
    </rPh>
    <rPh sb="2" eb="3">
      <t>チ</t>
    </rPh>
    <phoneticPr fontId="18"/>
  </si>
  <si>
    <t>当該値(N-2)</t>
    <rPh sb="0" eb="2">
      <t>トウガイ</t>
    </rPh>
    <rPh sb="2" eb="3">
      <t>チ</t>
    </rPh>
    <phoneticPr fontId="18"/>
  </si>
  <si>
    <t>当該値(N-1)</t>
    <rPh sb="0" eb="2">
      <t>トウガイ</t>
    </rPh>
    <rPh sb="2" eb="3">
      <t>チ</t>
    </rPh>
    <phoneticPr fontId="18"/>
  </si>
  <si>
    <t>当該値(N)</t>
    <rPh sb="0" eb="2">
      <t>トウガイ</t>
    </rPh>
    <rPh sb="2" eb="3">
      <t>チ</t>
    </rPh>
    <phoneticPr fontId="18"/>
  </si>
  <si>
    <t>平均値(N-4)</t>
  </si>
  <si>
    <t>平均値(N-3)</t>
  </si>
  <si>
    <t>平均値(N-2)</t>
  </si>
  <si>
    <t>平均値(N-1)</t>
  </si>
  <si>
    <t>平均値(N)</t>
  </si>
  <si>
    <t>目標値</t>
    <rPh sb="0" eb="3">
      <t>モクヒョウチ</t>
    </rPh>
    <phoneticPr fontId="18"/>
  </si>
  <si>
    <t>民間事業者平均(N-4)</t>
  </si>
  <si>
    <t>民間事業者平均(N-3)</t>
  </si>
  <si>
    <t>民間事業者平均(N-2)</t>
  </si>
  <si>
    <t>民間事業者平均(N-1)</t>
  </si>
  <si>
    <t>民間事業者平均(N)</t>
  </si>
  <si>
    <t>参照用</t>
    <rPh sb="0" eb="3">
      <t>サンショウヨウ</t>
    </rPh>
    <phoneticPr fontId="7"/>
  </si>
  <si>
    <t>2016</t>
  </si>
  <si>
    <t>422029</t>
  </si>
  <si>
    <t>46</t>
  </si>
  <si>
    <t>03</t>
  </si>
  <si>
    <t>3</t>
  </si>
  <si>
    <t>000</t>
  </si>
  <si>
    <t>長崎県　佐世保市</t>
  </si>
  <si>
    <t>法適用</t>
  </si>
  <si>
    <t>交通事業</t>
  </si>
  <si>
    <t>自動車運送事業</t>
  </si>
  <si>
    <t/>
  </si>
  <si>
    <t>-</t>
  </si>
  <si>
    <t>有</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</si>
  <si>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</si>
  <si>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</si>
  <si>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</si>
  <si>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</si>
  <si>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</si>
  <si>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表用</t>
    <rPh sb="0" eb="1">
      <t>ヒョウ</t>
    </rPh>
    <rPh sb="1" eb="2">
      <t>ヨウ</t>
    </rPh>
    <phoneticPr fontId="7"/>
  </si>
  <si>
    <t>年度</t>
    <rPh sb="0" eb="2">
      <t>ネンド</t>
    </rPh>
    <phoneticPr fontId="7"/>
  </si>
  <si>
    <t>当該値</t>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</si>
  <si>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</si>
  <si>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</si>
  <si>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当該値</t>
    <phoneticPr fontId="7"/>
  </si>
  <si>
    <t>当該値</t>
    <phoneticPr fontId="7"/>
  </si>
  <si>
    <t>当該値</t>
    <phoneticPr fontId="7"/>
  </si>
  <si>
    <t>平均値</t>
    <phoneticPr fontId="7"/>
  </si>
  <si>
    <r>
      <rPr>
        <sz val="9"/>
        <color rgb="FF33CCCC"/>
        <rFont val="ＭＳ ゴシック"/>
        <family val="3"/>
        <charset val="128"/>
      </rPr>
      <t>■</t>
    </r>
    <r>
      <rPr>
        <sz val="9"/>
        <color theme="1"/>
        <rFont val="ＭＳ ゴシック"/>
        <family val="3"/>
        <charset val="128"/>
      </rPr>
      <t>当該値⑥</t>
    </r>
    <phoneticPr fontId="7"/>
  </si>
  <si>
    <t>平均値</t>
    <phoneticPr fontId="7"/>
  </si>
  <si>
    <r>
      <rPr>
        <sz val="9"/>
        <color rgb="FFFF5050"/>
        <rFont val="ＭＳ ゴシック"/>
        <family val="3"/>
        <charset val="128"/>
      </rPr>
      <t>■</t>
    </r>
    <r>
      <rPr>
        <sz val="9"/>
        <color theme="1"/>
        <rFont val="ＭＳ ゴシック"/>
        <family val="3"/>
        <charset val="128"/>
      </rPr>
      <t>平均値⑤</t>
    </r>
    <rPh sb="1" eb="3">
      <t>ヘイキン</t>
    </rPh>
    <phoneticPr fontId="7"/>
  </si>
  <si>
    <r>
      <rPr>
        <sz val="9"/>
        <color rgb="FFFF00FF"/>
        <rFont val="ＭＳ ゴシック"/>
        <family val="3"/>
        <charset val="128"/>
      </rPr>
      <t>■</t>
    </r>
    <r>
      <rPr>
        <sz val="9"/>
        <color theme="1"/>
        <rFont val="ＭＳ ゴシック"/>
        <family val="3"/>
        <charset val="128"/>
      </rPr>
      <t>平均値⑥</t>
    </r>
    <phoneticPr fontId="7"/>
  </si>
  <si>
    <t>グラフ用</t>
    <rPh sb="3" eb="4">
      <t>ヨウ</t>
    </rPh>
    <phoneticPr fontId="7"/>
  </si>
  <si>
    <t>目標値</t>
    <rPh sb="0" eb="3">
      <t>モクヒョウチ</t>
    </rPh>
    <phoneticPr fontId="7"/>
  </si>
  <si>
    <r>
      <rPr>
        <sz val="9"/>
        <color rgb="FF33CCCC"/>
        <rFont val="ＭＳ ゴシック"/>
        <family val="3"/>
        <charset val="128"/>
      </rPr>
      <t>■</t>
    </r>
    <r>
      <rPr>
        <sz val="9"/>
        <color theme="1"/>
        <rFont val="ＭＳ ゴシック"/>
        <family val="3"/>
        <charset val="128"/>
      </rPr>
      <t>当該値⑥</t>
    </r>
    <phoneticPr fontId="7"/>
  </si>
  <si>
    <t>↑目標値0だとグラフに表示されないので、オートシェイプで描画</t>
    <rPh sb="1" eb="4">
      <t>モクヒョウチ</t>
    </rPh>
    <rPh sb="11" eb="13">
      <t>ヒョウジ</t>
    </rPh>
    <rPh sb="28" eb="30">
      <t>ビョウガ</t>
    </rPh>
    <phoneticPr fontId="7"/>
  </si>
  <si>
    <r>
      <rPr>
        <sz val="9"/>
        <color rgb="FFFF00FF"/>
        <rFont val="ＭＳ ゴシック"/>
        <family val="3"/>
        <charset val="128"/>
      </rPr>
      <t>■</t>
    </r>
    <r>
      <rPr>
        <sz val="9"/>
        <color theme="1"/>
        <rFont val="ＭＳ ゴシック"/>
        <family val="3"/>
        <charset val="128"/>
      </rPr>
      <t>平均値⑥</t>
    </r>
    <phoneticPr fontId="7"/>
  </si>
  <si>
    <r>
      <t xml:space="preserve">①走行キロ当たりの収入
運賃改定による収入増及びダイヤ見直しによる走行キロの減などにより、民間事業者平均値と比べ高い値となっている。
②走行キロ当たりの運送原価
民間事業者平均値と比べ高い状況となっている。また平成２８年度に増加しているが、これは、ダイヤ見直しを行ったことにより走行キロが減少したことなどによるものである。
</t>
    </r>
    <r>
      <rPr>
        <sz val="11"/>
        <rFont val="ＭＳ ゴシック"/>
        <family val="3"/>
        <charset val="128"/>
      </rPr>
      <t>③走行キロ当たりの人件費
民間事業者平均値と比べ効率的な数値となっているが、これは、子会社へ運行管理の受委託を行っているためである。
④乗車効率
佐世保市の地形条件から幹線から支線への運行を行っているため、公営企業平均値と比べ低い値となっている。</t>
    </r>
    <rPh sb="1" eb="3">
      <t>ソウコウ</t>
    </rPh>
    <rPh sb="5" eb="6">
      <t>ア</t>
    </rPh>
    <rPh sb="9" eb="11">
      <t>シュウニュウ</t>
    </rPh>
    <rPh sb="12" eb="14">
      <t>ウンチン</t>
    </rPh>
    <rPh sb="14" eb="16">
      <t>カイテイ</t>
    </rPh>
    <rPh sb="19" eb="22">
      <t>シュウニュウゾウ</t>
    </rPh>
    <rPh sb="22" eb="23">
      <t>オヨ</t>
    </rPh>
    <rPh sb="27" eb="29">
      <t>ミナオ</t>
    </rPh>
    <rPh sb="33" eb="35">
      <t>ソウコウ</t>
    </rPh>
    <rPh sb="38" eb="39">
      <t>ゲン</t>
    </rPh>
    <rPh sb="45" eb="47">
      <t>ミンカン</t>
    </rPh>
    <rPh sb="47" eb="49">
      <t>ジギョウ</t>
    </rPh>
    <rPh sb="49" eb="50">
      <t>シャ</t>
    </rPh>
    <rPh sb="50" eb="52">
      <t>ヘイキン</t>
    </rPh>
    <rPh sb="52" eb="53">
      <t>チ</t>
    </rPh>
    <rPh sb="54" eb="55">
      <t>クラ</t>
    </rPh>
    <rPh sb="56" eb="57">
      <t>タカ</t>
    </rPh>
    <rPh sb="58" eb="59">
      <t>アタイ</t>
    </rPh>
    <rPh sb="68" eb="70">
      <t>ソウコウ</t>
    </rPh>
    <rPh sb="72" eb="73">
      <t>ア</t>
    </rPh>
    <rPh sb="76" eb="78">
      <t>ウンソウ</t>
    </rPh>
    <rPh sb="78" eb="80">
      <t>ゲンカ</t>
    </rPh>
    <rPh sb="81" eb="83">
      <t>ミンカン</t>
    </rPh>
    <rPh sb="83" eb="85">
      <t>ジギョウ</t>
    </rPh>
    <rPh sb="85" eb="86">
      <t>シャ</t>
    </rPh>
    <rPh sb="86" eb="88">
      <t>ヘイキン</t>
    </rPh>
    <rPh sb="88" eb="89">
      <t>チ</t>
    </rPh>
    <rPh sb="90" eb="91">
      <t>クラ</t>
    </rPh>
    <rPh sb="92" eb="93">
      <t>タカ</t>
    </rPh>
    <rPh sb="94" eb="96">
      <t>ジョウキョウ</t>
    </rPh>
    <rPh sb="105" eb="107">
      <t>ヘイセイ</t>
    </rPh>
    <rPh sb="109" eb="110">
      <t>ネン</t>
    </rPh>
    <rPh sb="110" eb="111">
      <t>ド</t>
    </rPh>
    <rPh sb="112" eb="114">
      <t>ゾウカ</t>
    </rPh>
    <rPh sb="127" eb="129">
      <t>ミナオ</t>
    </rPh>
    <rPh sb="131" eb="132">
      <t>オコナ</t>
    </rPh>
    <rPh sb="139" eb="141">
      <t>ソウコウ</t>
    </rPh>
    <rPh sb="144" eb="146">
      <t>ゲンショウ</t>
    </rPh>
    <rPh sb="163" eb="165">
      <t>ソウコウ</t>
    </rPh>
    <rPh sb="167" eb="168">
      <t>ア</t>
    </rPh>
    <rPh sb="171" eb="174">
      <t>ジンケンヒ</t>
    </rPh>
    <rPh sb="230" eb="232">
      <t>ジョウシャ</t>
    </rPh>
    <rPh sb="232" eb="234">
      <t>コウリツ</t>
    </rPh>
    <rPh sb="265" eb="267">
      <t>コウエイ</t>
    </rPh>
    <rPh sb="267" eb="269">
      <t>キギョウ</t>
    </rPh>
    <rPh sb="269" eb="271">
      <t>ヘイキン</t>
    </rPh>
    <rPh sb="271" eb="272">
      <t>チ</t>
    </rPh>
    <rPh sb="273" eb="274">
      <t>クラ</t>
    </rPh>
    <rPh sb="275" eb="276">
      <t>ヒク</t>
    </rPh>
    <rPh sb="277" eb="278">
      <t>アタイ</t>
    </rPh>
    <phoneticPr fontId="4"/>
  </si>
  <si>
    <r>
      <t>　附帯事業として駐車場事業を運営していることや子会社への管理の受委託及び平成28年度に行った運賃改定等により経営改善が図られているものの、輸送人員の減少傾向は依然として続いており、また、経営の効率性においては、地形的な条件はあるものの、民間事業者等と比べ低い値となっている。
　バス事業については、本市の公共交通の要であり、将来にわたって持続可能なバス路線を維持していくため、現在、</t>
    </r>
    <r>
      <rPr>
        <sz val="11"/>
        <rFont val="ＭＳ ゴシック"/>
        <family val="3"/>
        <charset val="128"/>
      </rPr>
      <t>平成31年3月中からを目標とした</t>
    </r>
    <r>
      <rPr>
        <sz val="11"/>
        <color theme="1"/>
        <rFont val="ＭＳ ゴシック"/>
        <family val="3"/>
        <charset val="128"/>
      </rPr>
      <t>バス運行体制の一体化に向けて、民間事業者と協議を進めている。
　</t>
    </r>
    <rPh sb="1" eb="3">
      <t>フタイ</t>
    </rPh>
    <rPh sb="3" eb="5">
      <t>ジギョウ</t>
    </rPh>
    <rPh sb="8" eb="11">
      <t>チュウシャジョウ</t>
    </rPh>
    <rPh sb="11" eb="13">
      <t>ジギョウ</t>
    </rPh>
    <rPh sb="14" eb="16">
      <t>ウンエイ</t>
    </rPh>
    <rPh sb="23" eb="26">
      <t>コガイシャ</t>
    </rPh>
    <rPh sb="28" eb="30">
      <t>カンリ</t>
    </rPh>
    <rPh sb="31" eb="34">
      <t>ジュイタク</t>
    </rPh>
    <rPh sb="34" eb="35">
      <t>オヨ</t>
    </rPh>
    <rPh sb="36" eb="38">
      <t>ヘイセイ</t>
    </rPh>
    <rPh sb="40" eb="41">
      <t>ネン</t>
    </rPh>
    <rPh sb="41" eb="42">
      <t>ド</t>
    </rPh>
    <rPh sb="43" eb="44">
      <t>オコナ</t>
    </rPh>
    <rPh sb="46" eb="48">
      <t>ウンチン</t>
    </rPh>
    <rPh sb="48" eb="50">
      <t>カイテイ</t>
    </rPh>
    <rPh sb="50" eb="51">
      <t>トウ</t>
    </rPh>
    <rPh sb="54" eb="56">
      <t>ケイエイ</t>
    </rPh>
    <rPh sb="56" eb="58">
      <t>カイゼン</t>
    </rPh>
    <rPh sb="59" eb="60">
      <t>ハカ</t>
    </rPh>
    <rPh sb="69" eb="71">
      <t>ユソウ</t>
    </rPh>
    <rPh sb="71" eb="73">
      <t>ジンイン</t>
    </rPh>
    <rPh sb="74" eb="76">
      <t>ゲンショウ</t>
    </rPh>
    <rPh sb="76" eb="78">
      <t>ケイコウ</t>
    </rPh>
    <rPh sb="79" eb="81">
      <t>イゼン</t>
    </rPh>
    <rPh sb="84" eb="85">
      <t>ツヅ</t>
    </rPh>
    <rPh sb="93" eb="95">
      <t>ケイエイ</t>
    </rPh>
    <rPh sb="96" eb="99">
      <t>コウリツセイ</t>
    </rPh>
    <rPh sb="105" eb="108">
      <t>チケイテキ</t>
    </rPh>
    <rPh sb="109" eb="111">
      <t>ジョウケン</t>
    </rPh>
    <rPh sb="118" eb="120">
      <t>ミンカン</t>
    </rPh>
    <rPh sb="120" eb="122">
      <t>ジギョウ</t>
    </rPh>
    <rPh sb="122" eb="123">
      <t>シャ</t>
    </rPh>
    <rPh sb="123" eb="124">
      <t>トウ</t>
    </rPh>
    <rPh sb="125" eb="126">
      <t>クラ</t>
    </rPh>
    <rPh sb="127" eb="128">
      <t>ヒク</t>
    </rPh>
    <rPh sb="129" eb="130">
      <t>アタイ</t>
    </rPh>
    <rPh sb="141" eb="143">
      <t>ジギョウ</t>
    </rPh>
    <rPh sb="169" eb="171">
      <t>ジゾク</t>
    </rPh>
    <rPh sb="171" eb="173">
      <t>カノウ</t>
    </rPh>
    <rPh sb="176" eb="178">
      <t>ロセン</t>
    </rPh>
    <rPh sb="179" eb="181">
      <t>イジ</t>
    </rPh>
    <rPh sb="188" eb="190">
      <t>ゲンザイ</t>
    </rPh>
    <rPh sb="197" eb="198">
      <t>ガツ</t>
    </rPh>
    <rPh sb="198" eb="199">
      <t>ナカ</t>
    </rPh>
    <rPh sb="209" eb="211">
      <t>ウンコウ</t>
    </rPh>
    <rPh sb="211" eb="213">
      <t>タイセイ</t>
    </rPh>
    <rPh sb="214" eb="217">
      <t>イッタイカ</t>
    </rPh>
    <rPh sb="218" eb="219">
      <t>ム</t>
    </rPh>
    <rPh sb="228" eb="230">
      <t>キョウギ</t>
    </rPh>
    <rPh sb="231" eb="232">
      <t>スス</t>
    </rPh>
    <phoneticPr fontId="4"/>
  </si>
  <si>
    <r>
      <t xml:space="preserve">≪事業の状況≫
①経常収支比率
平成28年4月1日に実施した運賃改定やダイヤ見直しの効果等により、公営企業平均値を上回り、また、３か年連続で100％超（黒字経営）となっている。
②営業収支比率
本来の営業活動の経営状況を示す当指標は、公営企業平均値と比べても高い状況である。これは附帯事業である駐車場事業の経常利益（黒字）によりバス事業の赤字を補てんしていることによるものや平成28年度に実施した運賃改定及びダイヤ見直しによる経営効果、原油価格の下落等に伴う費用の減により、一定の経営改善が図られたことによるものである。
③流動比率
企業の短期的な債務の支払能力を示す「流動比率」は、公営企業平均値と比べても高い状況である。
≪独立採算の状況≫
⑤利用者１回当たり他会計負担額
⑥利用者１回当たり運行経費
⑦他会計負担比率
一般会計からの繰入金に関する比率については、公営企業平均値と比べ低い状況にあり、他の公営企業と比べ独立採算が図られている。
</t>
    </r>
    <r>
      <rPr>
        <sz val="11"/>
        <rFont val="ＭＳ ゴシック"/>
        <family val="3"/>
        <charset val="128"/>
      </rPr>
      <t>⑧企業債残高対料金収入比率
建設改良事業の財源は、企業債は発行せず、損益勘定留保資金等で賄っているため、企業債残高がない。</t>
    </r>
    <r>
      <rPr>
        <sz val="11"/>
        <color rgb="FFFF0000"/>
        <rFont val="ＭＳ ゴシック"/>
        <family val="3"/>
        <charset val="128"/>
      </rPr>
      <t xml:space="preserve">
</t>
    </r>
    <r>
      <rPr>
        <sz val="11"/>
        <color theme="1"/>
        <rFont val="ＭＳ ゴシック"/>
        <family val="3"/>
        <charset val="128"/>
      </rPr>
      <t xml:space="preserve">
≪資産及び負債の状況≫
⑨有形固定資産減価償却率
83.2％と高い値で、かつ公営企業平均値よりも高い状況であり、保有資産の老朽化が進んでいる。</t>
    </r>
    <rPh sb="1" eb="3">
      <t>ジギョウ</t>
    </rPh>
    <rPh sb="4" eb="6">
      <t>ジョウキョウ</t>
    </rPh>
    <rPh sb="9" eb="11">
      <t>ケイジョウ</t>
    </rPh>
    <rPh sb="11" eb="13">
      <t>シュウシ</t>
    </rPh>
    <rPh sb="13" eb="15">
      <t>ヒリツ</t>
    </rPh>
    <rPh sb="16" eb="18">
      <t>ヘイセイ</t>
    </rPh>
    <rPh sb="20" eb="21">
      <t>ネン</t>
    </rPh>
    <rPh sb="22" eb="23">
      <t>ガツ</t>
    </rPh>
    <rPh sb="24" eb="25">
      <t>ニチ</t>
    </rPh>
    <rPh sb="26" eb="28">
      <t>ジッシ</t>
    </rPh>
    <rPh sb="30" eb="32">
      <t>ウンチン</t>
    </rPh>
    <rPh sb="32" eb="34">
      <t>カイテイ</t>
    </rPh>
    <rPh sb="38" eb="40">
      <t>ミナオ</t>
    </rPh>
    <rPh sb="42" eb="44">
      <t>コウカ</t>
    </rPh>
    <rPh sb="44" eb="45">
      <t>トウ</t>
    </rPh>
    <rPh sb="49" eb="51">
      <t>コウエイ</t>
    </rPh>
    <rPh sb="51" eb="53">
      <t>キギョウ</t>
    </rPh>
    <rPh sb="53" eb="55">
      <t>ヘイキン</t>
    </rPh>
    <rPh sb="55" eb="56">
      <t>チ</t>
    </rPh>
    <rPh sb="57" eb="59">
      <t>ウワマワ</t>
    </rPh>
    <rPh sb="66" eb="67">
      <t>ネン</t>
    </rPh>
    <rPh sb="67" eb="69">
      <t>レンゾク</t>
    </rPh>
    <rPh sb="74" eb="75">
      <t>チョウ</t>
    </rPh>
    <rPh sb="76" eb="78">
      <t>クロジ</t>
    </rPh>
    <rPh sb="78" eb="80">
      <t>ケイエイ</t>
    </rPh>
    <rPh sb="91" eb="93">
      <t>エイギョウ</t>
    </rPh>
    <rPh sb="93" eb="95">
      <t>シュウシ</t>
    </rPh>
    <rPh sb="95" eb="97">
      <t>ヒリツ</t>
    </rPh>
    <rPh sb="98" eb="100">
      <t>ホンライ</t>
    </rPh>
    <rPh sb="101" eb="103">
      <t>エイギョウ</t>
    </rPh>
    <rPh sb="103" eb="105">
      <t>カツドウ</t>
    </rPh>
    <rPh sb="106" eb="108">
      <t>ケイエイ</t>
    </rPh>
    <rPh sb="108" eb="110">
      <t>ジョウキョウ</t>
    </rPh>
    <rPh sb="111" eb="112">
      <t>シメ</t>
    </rPh>
    <rPh sb="113" eb="114">
      <t>トウ</t>
    </rPh>
    <rPh sb="114" eb="116">
      <t>シヒョウ</t>
    </rPh>
    <rPh sb="188" eb="190">
      <t>ヘイセイ</t>
    </rPh>
    <rPh sb="192" eb="193">
      <t>ネン</t>
    </rPh>
    <rPh sb="193" eb="194">
      <t>ド</t>
    </rPh>
    <rPh sb="195" eb="197">
      <t>ジッシ</t>
    </rPh>
    <rPh sb="199" eb="201">
      <t>ウンチン</t>
    </rPh>
    <rPh sb="201" eb="203">
      <t>カイテイ</t>
    </rPh>
    <rPh sb="203" eb="204">
      <t>オヨ</t>
    </rPh>
    <rPh sb="208" eb="210">
      <t>ミナオ</t>
    </rPh>
    <rPh sb="216" eb="218">
      <t>コウカ</t>
    </rPh>
    <rPh sb="230" eb="232">
      <t>ヒヨウ</t>
    </rPh>
    <rPh sb="238" eb="240">
      <t>イッテイ</t>
    </rPh>
    <rPh sb="264" eb="266">
      <t>リュウドウ</t>
    </rPh>
    <rPh sb="266" eb="268">
      <t>ヒリツ</t>
    </rPh>
    <rPh sb="269" eb="271">
      <t>キギョウ</t>
    </rPh>
    <rPh sb="272" eb="275">
      <t>タンキテキ</t>
    </rPh>
    <rPh sb="276" eb="278">
      <t>サイム</t>
    </rPh>
    <rPh sb="279" eb="281">
      <t>シハラ</t>
    </rPh>
    <rPh sb="281" eb="283">
      <t>ノウリョク</t>
    </rPh>
    <rPh sb="284" eb="285">
      <t>シメ</t>
    </rPh>
    <rPh sb="287" eb="289">
      <t>リュウドウ</t>
    </rPh>
    <rPh sb="289" eb="291">
      <t>ヒリツ</t>
    </rPh>
    <rPh sb="317" eb="319">
      <t>ドクリツ</t>
    </rPh>
    <rPh sb="319" eb="321">
      <t>サイサン</t>
    </rPh>
    <rPh sb="322" eb="324">
      <t>ジョウキョウ</t>
    </rPh>
    <rPh sb="327" eb="330">
      <t>リヨウシャ</t>
    </rPh>
    <rPh sb="331" eb="332">
      <t>カイ</t>
    </rPh>
    <rPh sb="332" eb="333">
      <t>ア</t>
    </rPh>
    <rPh sb="335" eb="336">
      <t>タ</t>
    </rPh>
    <rPh sb="336" eb="338">
      <t>カイケイ</t>
    </rPh>
    <rPh sb="338" eb="340">
      <t>フタン</t>
    </rPh>
    <rPh sb="340" eb="341">
      <t>ガク</t>
    </rPh>
    <rPh sb="343" eb="346">
      <t>リヨウシャ</t>
    </rPh>
    <rPh sb="347" eb="348">
      <t>カイ</t>
    </rPh>
    <rPh sb="348" eb="349">
      <t>ア</t>
    </rPh>
    <rPh sb="351" eb="353">
      <t>ウンコウ</t>
    </rPh>
    <rPh sb="353" eb="355">
      <t>ケイヒ</t>
    </rPh>
    <rPh sb="357" eb="358">
      <t>タ</t>
    </rPh>
    <rPh sb="358" eb="360">
      <t>カイケイ</t>
    </rPh>
    <rPh sb="360" eb="362">
      <t>フタン</t>
    </rPh>
    <rPh sb="362" eb="364">
      <t>ヒリツ</t>
    </rPh>
    <rPh sb="365" eb="367">
      <t>イッパン</t>
    </rPh>
    <rPh sb="367" eb="369">
      <t>カイケイ</t>
    </rPh>
    <rPh sb="372" eb="374">
      <t>クリイレ</t>
    </rPh>
    <rPh sb="374" eb="375">
      <t>キン</t>
    </rPh>
    <rPh sb="376" eb="377">
      <t>カン</t>
    </rPh>
    <rPh sb="379" eb="381">
      <t>ヒリツ</t>
    </rPh>
    <rPh sb="387" eb="389">
      <t>コウエイ</t>
    </rPh>
    <rPh sb="389" eb="391">
      <t>キギョウ</t>
    </rPh>
    <rPh sb="391" eb="393">
      <t>ヘイキン</t>
    </rPh>
    <rPh sb="393" eb="394">
      <t>チ</t>
    </rPh>
    <rPh sb="395" eb="396">
      <t>クラ</t>
    </rPh>
    <rPh sb="397" eb="398">
      <t>ヒク</t>
    </rPh>
    <rPh sb="399" eb="401">
      <t>ジョウキョウ</t>
    </rPh>
    <rPh sb="405" eb="406">
      <t>タ</t>
    </rPh>
    <rPh sb="407" eb="409">
      <t>コウエイ</t>
    </rPh>
    <rPh sb="409" eb="411">
      <t>キギョウ</t>
    </rPh>
    <rPh sb="412" eb="413">
      <t>クラ</t>
    </rPh>
    <rPh sb="414" eb="416">
      <t>ドクリツ</t>
    </rPh>
    <rPh sb="416" eb="418">
      <t>サイサン</t>
    </rPh>
    <rPh sb="419" eb="420">
      <t>ハカ</t>
    </rPh>
    <rPh sb="428" eb="430">
      <t>キギョウ</t>
    </rPh>
    <rPh sb="430" eb="431">
      <t>サイ</t>
    </rPh>
    <rPh sb="431" eb="433">
      <t>ザンダカ</t>
    </rPh>
    <rPh sb="433" eb="434">
      <t>タイ</t>
    </rPh>
    <rPh sb="434" eb="436">
      <t>リョウキン</t>
    </rPh>
    <rPh sb="436" eb="438">
      <t>シュウニュウ</t>
    </rPh>
    <rPh sb="438" eb="440">
      <t>ヒリツ</t>
    </rPh>
    <rPh sb="441" eb="443">
      <t>ケンセツ</t>
    </rPh>
    <rPh sb="443" eb="445">
      <t>カイリョウ</t>
    </rPh>
    <rPh sb="445" eb="447">
      <t>ジギョウ</t>
    </rPh>
    <rPh sb="448" eb="450">
      <t>ザイゲン</t>
    </rPh>
    <rPh sb="452" eb="454">
      <t>キギョウ</t>
    </rPh>
    <rPh sb="454" eb="455">
      <t>サイ</t>
    </rPh>
    <rPh sb="456" eb="458">
      <t>ハッコウ</t>
    </rPh>
    <rPh sb="461" eb="463">
      <t>ソンエキ</t>
    </rPh>
    <rPh sb="463" eb="465">
      <t>カンジョウ</t>
    </rPh>
    <rPh sb="465" eb="467">
      <t>リュウホ</t>
    </rPh>
    <rPh sb="467" eb="469">
      <t>シキン</t>
    </rPh>
    <rPh sb="469" eb="470">
      <t>トウ</t>
    </rPh>
    <rPh sb="471" eb="472">
      <t>マカナ</t>
    </rPh>
    <rPh sb="479" eb="481">
      <t>キギョウ</t>
    </rPh>
    <rPh sb="481" eb="482">
      <t>サイ</t>
    </rPh>
    <rPh sb="482" eb="484">
      <t>ザンダカ</t>
    </rPh>
    <rPh sb="491" eb="493">
      <t>シサン</t>
    </rPh>
    <rPh sb="493" eb="494">
      <t>オヨ</t>
    </rPh>
    <rPh sb="495" eb="497">
      <t>フサイ</t>
    </rPh>
    <rPh sb="498" eb="500">
      <t>ジョウキョウ</t>
    </rPh>
    <rPh sb="503" eb="505">
      <t>ユウケイ</t>
    </rPh>
    <rPh sb="505" eb="507">
      <t>コテイ</t>
    </rPh>
    <rPh sb="507" eb="509">
      <t>シサン</t>
    </rPh>
    <rPh sb="509" eb="511">
      <t>ゲンカ</t>
    </rPh>
    <rPh sb="511" eb="513">
      <t>ショウキャク</t>
    </rPh>
    <rPh sb="513" eb="514">
      <t>リツ</t>
    </rPh>
    <rPh sb="521" eb="522">
      <t>タカ</t>
    </rPh>
    <rPh sb="523" eb="524">
      <t>アタイ</t>
    </rPh>
    <rPh sb="528" eb="530">
      <t>コウエイ</t>
    </rPh>
    <rPh sb="530" eb="532">
      <t>キギョウ</t>
    </rPh>
    <rPh sb="532" eb="534">
      <t>ヘイキン</t>
    </rPh>
    <rPh sb="534" eb="535">
      <t>チ</t>
    </rPh>
    <rPh sb="538" eb="539">
      <t>タカ</t>
    </rPh>
    <rPh sb="540" eb="542">
      <t>ジョウキョウ</t>
    </rPh>
    <rPh sb="546" eb="548">
      <t>ホユウ</t>
    </rPh>
    <rPh sb="548" eb="550">
      <t>シサン</t>
    </rPh>
    <rPh sb="551" eb="554">
      <t>ロウキュウカ</t>
    </rPh>
    <rPh sb="555" eb="556">
      <t>スス</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</si>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</sst>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30">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sz val="11"/>
      <color theme="1"/>
      <name val="ＭＳ Ｐゴシック"/>
      <family val="3"/>
      <charset val="128"/>
      <scheme val="minor"/>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11"/>
      <color theme="0"/>
      <name val="ＭＳ Ｐ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0" fontId="2" fillId="0" borderId="0">
      <alignment vertical="center"/>
    </xf>
    <xf numFmtId="38" fontId="24"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6" fontId="25" fillId="0" borderId="0" applyFont="0" applyFill="0" applyBorder="0" applyAlignment="0" applyProtection="0"/>
    <xf numFmtId="0" fontId="25" fillId="0" borderId="0"/>
    <xf numFmtId="0" fontId="1" fillId="0" borderId="0">
      <alignment vertical="center"/>
    </xf>
    <xf numFmtId="0" fontId="2" fillId="0" borderId="0">
      <alignment vertical="center"/>
    </xf>
    <xf numFmtId="0" fontId="25" fillId="0" borderId="0"/>
    <xf numFmtId="0" fontId="12" fillId="0" borderId="0"/>
    <xf numFmtId="0" fontId="26" fillId="0" borderId="0">
      <alignment vertical="center"/>
    </xf>
    <xf numFmtId="0" fontId="14" fillId="0" borderId="0">
      <alignment vertical="center"/>
    </xf>
    <xf numFmtId="0" fontId="25" fillId="0" borderId="0">
      <alignment vertical="center"/>
    </xf>
    <xf numFmtId="0" fontId="25" fillId="0" borderId="0"/>
    <xf numFmtId="0" fontId="1" fillId="0" borderId="0">
      <alignment vertical="center"/>
    </xf>
    <xf numFmtId="0" fontId="12" fillId="0" borderId="0"/>
    <xf numFmtId="0" fontId="27" fillId="0" borderId="0">
      <alignment vertical="center"/>
    </xf>
    <xf numFmtId="0" fontId="28" fillId="0" borderId="0"/>
    <xf numFmtId="0" fontId="1" fillId="0" borderId="0">
      <alignment vertical="center"/>
    </xf>
    <xf numFmtId="0" fontId="27" fillId="0" borderId="0">
      <alignment vertical="center"/>
    </xf>
  </cellStyleXfs>
  <cellXfs count="13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176" fontId="3" fillId="0" borderId="0" xfId="1" applyNumberFormat="1" applyFont="1" applyBorder="1" applyAlignment="1" applyProtection="1">
      <alignment vertical="center"/>
      <protection hidden="1"/>
    </xf>
    <xf numFmtId="176" fontId="5" fillId="0" borderId="0" xfId="1" applyNumberFormat="1" applyFont="1" applyBorder="1" applyAlignment="1" applyProtection="1">
      <alignment vertical="center"/>
      <protection hidden="1"/>
    </xf>
    <xf numFmtId="177" fontId="5" fillId="0" borderId="0" xfId="1" applyNumberFormat="1" applyFont="1" applyBorder="1" applyAlignment="1" applyProtection="1">
      <alignment vertical="center"/>
      <protection hidden="1"/>
    </xf>
    <xf numFmtId="0" fontId="5" fillId="0" borderId="0" xfId="1" applyFont="1" applyAlignment="1">
      <alignment horizontal="right" vertical="center"/>
    </xf>
    <xf numFmtId="0" fontId="8" fillId="0" borderId="0" xfId="1" applyFont="1" applyBorder="1" applyAlignment="1">
      <alignment vertical="center"/>
    </xf>
    <xf numFmtId="0" fontId="10" fillId="0" borderId="0" xfId="1" applyFont="1" applyBorder="1" applyAlignment="1">
      <alignment vertical="center"/>
    </xf>
    <xf numFmtId="0" fontId="11" fillId="0" borderId="0" xfId="1" applyFont="1" applyBorder="1" applyAlignment="1">
      <alignment vertical="center"/>
    </xf>
    <xf numFmtId="0" fontId="2" fillId="0" borderId="0" xfId="1" applyAlignment="1">
      <alignment horizontal="right" vertical="center"/>
    </xf>
    <xf numFmtId="0" fontId="3" fillId="0" borderId="0" xfId="1" applyFont="1" applyBorder="1" applyAlignment="1">
      <alignment vertical="center"/>
    </xf>
    <xf numFmtId="0" fontId="3" fillId="0" borderId="0" xfId="1" applyFont="1" applyBorder="1" applyAlignment="1">
      <alignment horizontal="left" vertical="center"/>
    </xf>
    <xf numFmtId="0" fontId="8" fillId="0" borderId="0" xfId="1" applyFont="1" applyBorder="1" applyAlignment="1"/>
    <xf numFmtId="177" fontId="12" fillId="0" borderId="6" xfId="1" applyNumberFormat="1" applyFont="1" applyFill="1" applyBorder="1" applyAlignment="1" applyProtection="1">
      <alignment vertical="center"/>
      <protection hidden="1"/>
    </xf>
    <xf numFmtId="0" fontId="5" fillId="0" borderId="0" xfId="1" applyNumberFormat="1" applyFont="1" applyBorder="1" applyAlignment="1" applyProtection="1">
      <alignment horizontal="center" vertical="center"/>
      <protection hidden="1"/>
    </xf>
    <xf numFmtId="177" fontId="13" fillId="0" borderId="0" xfId="1" applyNumberFormat="1" applyFont="1" applyFill="1" applyBorder="1" applyAlignment="1" applyProtection="1">
      <alignment vertical="center"/>
      <protection hidden="1"/>
    </xf>
    <xf numFmtId="177" fontId="14" fillId="0" borderId="0" xfId="1" applyNumberFormat="1" applyFont="1" applyFill="1" applyBorder="1" applyAlignment="1" applyProtection="1">
      <alignment vertical="center"/>
      <protection hidden="1"/>
    </xf>
    <xf numFmtId="177" fontId="5" fillId="0" borderId="0" xfId="1" applyNumberFormat="1" applyFont="1" applyFill="1" applyBorder="1" applyAlignment="1" applyProtection="1">
      <alignment vertical="center"/>
      <protection hidden="1"/>
    </xf>
    <xf numFmtId="176" fontId="5" fillId="0" borderId="0" xfId="1" applyNumberFormat="1" applyFont="1" applyFill="1" applyBorder="1" applyAlignment="1" applyProtection="1">
      <alignment vertical="center"/>
      <protection hidden="1"/>
    </xf>
    <xf numFmtId="0" fontId="8" fillId="0" borderId="1" xfId="1" applyFont="1" applyBorder="1" applyAlignment="1"/>
    <xf numFmtId="0" fontId="8" fillId="0" borderId="12" xfId="1" applyFont="1" applyBorder="1" applyAlignment="1">
      <alignment horizontal="center" vertical="center"/>
    </xf>
    <xf numFmtId="0" fontId="8" fillId="0" borderId="0"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Border="1" applyAlignment="1">
      <alignment horizontal="left" vertical="center"/>
    </xf>
    <xf numFmtId="0" fontId="5" fillId="0" borderId="12" xfId="1" applyFont="1" applyBorder="1">
      <alignment vertical="center"/>
    </xf>
    <xf numFmtId="0" fontId="5" fillId="0" borderId="0" xfId="1" applyFont="1" applyBorder="1">
      <alignment vertical="center"/>
    </xf>
    <xf numFmtId="0" fontId="5" fillId="0" borderId="13" xfId="1" applyFont="1" applyBorder="1">
      <alignment vertical="center"/>
    </xf>
    <xf numFmtId="0" fontId="14" fillId="0" borderId="0" xfId="1" applyFont="1" applyBorder="1">
      <alignment vertical="center"/>
    </xf>
    <xf numFmtId="0" fontId="5" fillId="0" borderId="16" xfId="1" applyFont="1" applyBorder="1">
      <alignment vertical="center"/>
    </xf>
    <xf numFmtId="0" fontId="5" fillId="0" borderId="9" xfId="1" applyFont="1" applyBorder="1">
      <alignment vertical="center"/>
    </xf>
    <xf numFmtId="0" fontId="5" fillId="0" borderId="17" xfId="1" applyFont="1" applyBorder="1">
      <alignment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5" fillId="0" borderId="22" xfId="1" applyFont="1" applyBorder="1">
      <alignment vertical="center"/>
    </xf>
    <xf numFmtId="0" fontId="5" fillId="0" borderId="23" xfId="1" applyFont="1" applyBorder="1">
      <alignment vertical="center"/>
    </xf>
    <xf numFmtId="0" fontId="12" fillId="0" borderId="0" xfId="1" applyFont="1">
      <alignment vertical="center"/>
    </xf>
    <xf numFmtId="0" fontId="16" fillId="0" borderId="0" xfId="1" applyFont="1">
      <alignment vertical="center"/>
    </xf>
    <xf numFmtId="0" fontId="5" fillId="3" borderId="5" xfId="1" applyFont="1" applyFill="1" applyBorder="1">
      <alignment vertical="center"/>
    </xf>
    <xf numFmtId="0" fontId="5" fillId="3" borderId="24" xfId="1" applyFont="1" applyFill="1" applyBorder="1">
      <alignment vertical="center"/>
    </xf>
    <xf numFmtId="0" fontId="5" fillId="3" borderId="7" xfId="1" applyFont="1" applyFill="1" applyBorder="1">
      <alignment vertical="center"/>
    </xf>
    <xf numFmtId="0" fontId="5" fillId="3" borderId="6" xfId="1" applyFont="1" applyFill="1" applyBorder="1" applyAlignment="1">
      <alignment vertical="center"/>
    </xf>
    <xf numFmtId="0" fontId="5" fillId="3" borderId="3" xfId="1" applyFont="1" applyFill="1" applyBorder="1" applyAlignment="1">
      <alignment vertical="center"/>
    </xf>
    <xf numFmtId="0" fontId="5" fillId="3" borderId="3" xfId="1" applyFont="1" applyFill="1" applyBorder="1" applyAlignment="1">
      <alignment vertical="center" wrapText="1"/>
    </xf>
    <xf numFmtId="0" fontId="5" fillId="3" borderId="2" xfId="1" applyFont="1" applyFill="1" applyBorder="1" applyAlignment="1">
      <alignment vertical="center"/>
    </xf>
    <xf numFmtId="0" fontId="5" fillId="3" borderId="4" xfId="1" applyFont="1" applyFill="1" applyBorder="1" applyAlignment="1">
      <alignment vertical="center"/>
    </xf>
    <xf numFmtId="0" fontId="5" fillId="3" borderId="25" xfId="1" applyFont="1" applyFill="1" applyBorder="1">
      <alignment vertical="center"/>
    </xf>
    <xf numFmtId="0" fontId="5" fillId="3" borderId="14" xfId="1" applyFont="1" applyFill="1" applyBorder="1">
      <alignment vertical="center"/>
    </xf>
    <xf numFmtId="0" fontId="5" fillId="3" borderId="1" xfId="1" applyFont="1" applyFill="1" applyBorder="1" applyAlignment="1">
      <alignment vertical="center"/>
    </xf>
    <xf numFmtId="0" fontId="5" fillId="3" borderId="26" xfId="1" applyFont="1" applyFill="1" applyBorder="1">
      <alignment vertical="center"/>
    </xf>
    <xf numFmtId="0" fontId="5" fillId="3" borderId="5" xfId="1" applyFont="1" applyFill="1" applyBorder="1" applyAlignment="1">
      <alignment vertical="center" shrinkToFit="1"/>
    </xf>
    <xf numFmtId="0" fontId="5" fillId="4" borderId="5" xfId="1" applyNumberFormat="1" applyFont="1" applyFill="1" applyBorder="1" applyAlignment="1">
      <alignment vertical="center" shrinkToFit="1"/>
    </xf>
    <xf numFmtId="49" fontId="5" fillId="4" borderId="5" xfId="1" applyNumberFormat="1" applyFont="1" applyFill="1" applyBorder="1" applyAlignment="1">
      <alignment vertical="center" shrinkToFit="1"/>
    </xf>
    <xf numFmtId="180" fontId="5" fillId="4" borderId="5" xfId="1" applyNumberFormat="1" applyFont="1" applyFill="1" applyBorder="1" applyAlignment="1">
      <alignment vertical="center" shrinkToFit="1"/>
    </xf>
    <xf numFmtId="179" fontId="5" fillId="4" borderId="5" xfId="1" applyNumberFormat="1" applyFont="1" applyFill="1" applyBorder="1" applyAlignment="1">
      <alignment vertical="center" shrinkToFit="1"/>
    </xf>
    <xf numFmtId="0" fontId="5" fillId="5" borderId="2" xfId="1" applyNumberFormat="1" applyFont="1" applyFill="1" applyBorder="1" applyAlignment="1">
      <alignment vertical="center" shrinkToFit="1"/>
    </xf>
    <xf numFmtId="0" fontId="5" fillId="5" borderId="3" xfId="1" applyNumberFormat="1" applyFont="1" applyFill="1" applyBorder="1" applyAlignment="1">
      <alignment vertical="center" shrinkToFit="1"/>
    </xf>
    <xf numFmtId="0" fontId="5" fillId="5" borderId="4" xfId="1" applyNumberFormat="1" applyFont="1" applyFill="1" applyBorder="1" applyAlignment="1">
      <alignment vertical="center" shrinkToFit="1"/>
    </xf>
    <xf numFmtId="49" fontId="2" fillId="0" borderId="0" xfId="1" applyNumberFormat="1" applyAlignment="1">
      <alignment vertical="center" shrinkToFit="1"/>
    </xf>
    <xf numFmtId="49" fontId="5" fillId="0" borderId="5" xfId="1" applyNumberFormat="1" applyFont="1" applyBorder="1" applyAlignment="1">
      <alignment vertical="center" shrinkToFit="1"/>
    </xf>
    <xf numFmtId="180" fontId="5" fillId="0" borderId="5" xfId="1" applyNumberFormat="1" applyFont="1" applyBorder="1" applyAlignment="1">
      <alignment vertical="center" shrinkToFit="1"/>
    </xf>
    <xf numFmtId="179" fontId="5" fillId="0" borderId="5" xfId="1" applyNumberFormat="1" applyFont="1" applyBorder="1" applyAlignment="1">
      <alignment vertical="center" shrinkToFit="1"/>
    </xf>
    <xf numFmtId="182" fontId="5" fillId="0" borderId="5" xfId="1" applyNumberFormat="1" applyFont="1" applyBorder="1" applyAlignment="1">
      <alignment vertical="center" shrinkToFit="1"/>
    </xf>
    <xf numFmtId="40" fontId="5" fillId="0" borderId="0" xfId="1" applyNumberFormat="1" applyFont="1">
      <alignment vertical="center"/>
    </xf>
    <xf numFmtId="0" fontId="5" fillId="2" borderId="5" xfId="1" applyFont="1" applyFill="1" applyBorder="1">
      <alignment vertical="center"/>
    </xf>
    <xf numFmtId="0" fontId="5" fillId="0" borderId="0" xfId="1" applyNumberFormat="1" applyFont="1">
      <alignment vertical="center"/>
    </xf>
    <xf numFmtId="178" fontId="5" fillId="0" borderId="5" xfId="1" applyNumberFormat="1" applyFont="1" applyBorder="1">
      <alignment vertical="center"/>
    </xf>
    <xf numFmtId="0" fontId="14" fillId="0" borderId="0" xfId="1" applyFont="1" applyAlignment="1">
      <alignment vertical="center" shrinkToFit="1"/>
    </xf>
    <xf numFmtId="40" fontId="14" fillId="0" borderId="0" xfId="1" applyNumberFormat="1" applyFont="1" applyAlignment="1">
      <alignment vertical="center" shrinkToFit="1"/>
    </xf>
    <xf numFmtId="178" fontId="14" fillId="0" borderId="27" xfId="1" applyNumberFormat="1" applyFont="1" applyBorder="1" applyAlignment="1">
      <alignment horizontal="center" vertical="center" shrinkToFit="1"/>
    </xf>
    <xf numFmtId="40" fontId="14" fillId="0" borderId="27" xfId="1" applyNumberFormat="1" applyFont="1" applyBorder="1" applyAlignment="1">
      <alignment horizontal="center" vertical="center" shrinkToFit="1"/>
    </xf>
    <xf numFmtId="180" fontId="14" fillId="0" borderId="27" xfId="1" applyNumberFormat="1" applyFont="1" applyBorder="1" applyAlignment="1">
      <alignment horizontal="center" vertical="center" shrinkToFit="1"/>
    </xf>
    <xf numFmtId="182" fontId="14" fillId="0" borderId="27" xfId="1" applyNumberFormat="1" applyFont="1" applyBorder="1" applyAlignment="1">
      <alignment horizontal="center" vertical="center" shrinkToFit="1"/>
    </xf>
    <xf numFmtId="178" fontId="5" fillId="0" borderId="27" xfId="1" applyNumberFormat="1" applyFont="1" applyBorder="1" applyAlignment="1">
      <alignment horizontal="center" vertical="center"/>
    </xf>
    <xf numFmtId="40" fontId="5" fillId="0" borderId="27" xfId="1" applyNumberFormat="1" applyFont="1" applyBorder="1" applyAlignment="1">
      <alignment horizontal="center" vertical="center"/>
    </xf>
    <xf numFmtId="180" fontId="5" fillId="0" borderId="27" xfId="1" applyNumberFormat="1" applyFont="1" applyBorder="1" applyAlignment="1">
      <alignment horizontal="center" vertical="center" wrapText="1"/>
    </xf>
    <xf numFmtId="182" fontId="5" fillId="0" borderId="27" xfId="1" applyNumberFormat="1" applyFont="1" applyBorder="1" applyAlignment="1">
      <alignment horizontal="center" vertical="center" wrapText="1"/>
    </xf>
    <xf numFmtId="40" fontId="14" fillId="0" borderId="27" xfId="1" applyNumberFormat="1" applyFont="1" applyBorder="1" applyAlignment="1">
      <alignment horizontal="center" vertical="center"/>
    </xf>
    <xf numFmtId="180" fontId="5" fillId="0" borderId="27" xfId="1" applyNumberFormat="1" applyFont="1" applyBorder="1" applyAlignment="1">
      <alignment horizontal="center" vertical="center"/>
    </xf>
    <xf numFmtId="0" fontId="23" fillId="0" borderId="0" xfId="1" applyFont="1">
      <alignment vertical="center"/>
    </xf>
    <xf numFmtId="0" fontId="5" fillId="0" borderId="10"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8" fillId="0" borderId="0" xfId="1" applyFont="1" applyBorder="1" applyAlignment="1">
      <alignment horizontal="center" vertical="center"/>
    </xf>
    <xf numFmtId="0" fontId="8" fillId="0" borderId="9" xfId="1" applyFont="1" applyBorder="1" applyAlignment="1">
      <alignment horizontal="center" vertical="center"/>
    </xf>
    <xf numFmtId="0" fontId="15" fillId="0" borderId="7" xfId="1" applyFont="1" applyBorder="1" applyAlignment="1">
      <alignment horizontal="left" vertical="center"/>
    </xf>
    <xf numFmtId="0" fontId="15" fillId="0" borderId="6" xfId="1" applyFont="1" applyBorder="1" applyAlignment="1">
      <alignment horizontal="left" vertical="center"/>
    </xf>
    <xf numFmtId="0" fontId="15" fillId="0" borderId="8" xfId="1" applyFont="1" applyBorder="1" applyAlignment="1">
      <alignment horizontal="left" vertical="center"/>
    </xf>
    <xf numFmtId="0" fontId="15" fillId="0" borderId="10" xfId="1" applyFont="1" applyBorder="1" applyAlignment="1">
      <alignment horizontal="left" vertical="center"/>
    </xf>
    <xf numFmtId="0" fontId="15" fillId="0" borderId="0" xfId="1" applyFont="1" applyBorder="1" applyAlignment="1">
      <alignment horizontal="left" vertical="center"/>
    </xf>
    <xf numFmtId="0" fontId="15" fillId="0" borderId="11" xfId="1" applyFont="1" applyBorder="1" applyAlignment="1">
      <alignment horizontal="left" vertical="center"/>
    </xf>
    <xf numFmtId="0" fontId="3" fillId="0" borderId="0" xfId="1" applyFont="1" applyBorder="1" applyAlignment="1">
      <alignment horizontal="center" vertical="center"/>
    </xf>
    <xf numFmtId="0" fontId="8" fillId="0" borderId="18" xfId="1" applyFont="1" applyBorder="1" applyAlignment="1">
      <alignment horizontal="center" vertical="center"/>
    </xf>
    <xf numFmtId="179" fontId="5" fillId="0" borderId="2" xfId="1" applyNumberFormat="1" applyFont="1" applyBorder="1" applyAlignment="1" applyProtection="1">
      <alignment horizontal="center" vertical="center" shrinkToFit="1"/>
      <protection hidden="1"/>
    </xf>
    <xf numFmtId="179" fontId="5" fillId="0" borderId="3" xfId="1" applyNumberFormat="1" applyFont="1" applyBorder="1" applyAlignment="1" applyProtection="1">
      <alignment horizontal="center" vertical="center" shrinkToFit="1"/>
      <protection hidden="1"/>
    </xf>
    <xf numFmtId="179"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180" fontId="5" fillId="0" borderId="2" xfId="1" applyNumberFormat="1" applyFont="1" applyBorder="1" applyAlignment="1" applyProtection="1">
      <alignment horizontal="center" vertical="center" shrinkToFit="1"/>
      <protection hidden="1"/>
    </xf>
    <xf numFmtId="180" fontId="5" fillId="0" borderId="3" xfId="1" applyNumberFormat="1" applyFont="1" applyBorder="1" applyAlignment="1" applyProtection="1">
      <alignment horizontal="center" vertical="center" shrinkToFit="1"/>
      <protection hidden="1"/>
    </xf>
    <xf numFmtId="180" fontId="5" fillId="0" borderId="4" xfId="1" applyNumberFormat="1" applyFont="1" applyBorder="1" applyAlignment="1" applyProtection="1">
      <alignment horizontal="center" vertical="center" shrinkToFit="1"/>
      <protection hidden="1"/>
    </xf>
    <xf numFmtId="180" fontId="5" fillId="0" borderId="5" xfId="1" applyNumberFormat="1" applyFont="1" applyBorder="1" applyAlignment="1" applyProtection="1">
      <alignment horizontal="center" vertical="center" shrinkToFit="1"/>
      <protection hidden="1"/>
    </xf>
    <xf numFmtId="179" fontId="5" fillId="0" borderId="5" xfId="1" applyNumberFormat="1" applyFont="1" applyBorder="1" applyAlignment="1" applyProtection="1">
      <alignment horizontal="center" vertical="center" shrinkToFit="1"/>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9" fontId="9" fillId="0" borderId="4" xfId="1" applyNumberFormat="1" applyFont="1" applyBorder="1" applyAlignment="1" applyProtection="1">
      <alignment horizontal="center" vertical="center" shrinkToFit="1"/>
      <protection hidden="1"/>
    </xf>
    <xf numFmtId="179" fontId="9" fillId="0" borderId="5" xfId="1" applyNumberFormat="1" applyFont="1" applyBorder="1" applyAlignment="1" applyProtection="1">
      <alignment horizontal="center" vertical="center" shrinkToFit="1"/>
      <protection hidden="1"/>
    </xf>
    <xf numFmtId="179" fontId="9" fillId="0" borderId="2" xfId="1" applyNumberFormat="1" applyFont="1" applyBorder="1" applyAlignment="1" applyProtection="1">
      <alignment horizontal="center" vertical="center" shrinkToFit="1"/>
      <protection hidden="1"/>
    </xf>
    <xf numFmtId="179" fontId="9" fillId="0" borderId="3" xfId="1" applyNumberFormat="1" applyFont="1" applyBorder="1" applyAlignment="1" applyProtection="1">
      <alignment horizontal="center" vertical="center" shrinkToFit="1"/>
      <protection hidden="1"/>
    </xf>
    <xf numFmtId="178" fontId="3" fillId="2" borderId="2" xfId="1" applyNumberFormat="1" applyFont="1" applyFill="1" applyBorder="1" applyAlignment="1">
      <alignment horizontal="center" vertical="center" shrinkToFit="1"/>
    </xf>
    <xf numFmtId="178" fontId="3" fillId="2" borderId="3" xfId="1" applyNumberFormat="1" applyFont="1" applyFill="1" applyBorder="1" applyAlignment="1">
      <alignment horizontal="center" vertical="center" shrinkToFit="1"/>
    </xf>
    <xf numFmtId="178" fontId="3" fillId="2" borderId="4" xfId="1" applyNumberFormat="1" applyFont="1" applyFill="1" applyBorder="1" applyAlignment="1">
      <alignment horizontal="center" vertical="center" shrinkToFit="1"/>
    </xf>
    <xf numFmtId="179" fontId="9" fillId="0" borderId="3" xfId="1" applyNumberFormat="1" applyFont="1" applyFill="1" applyBorder="1" applyAlignment="1" applyProtection="1">
      <alignment horizontal="center" vertical="center" shrinkToFit="1"/>
      <protection hidden="1"/>
    </xf>
    <xf numFmtId="179" fontId="9" fillId="0" borderId="4" xfId="1" applyNumberFormat="1" applyFont="1" applyFill="1" applyBorder="1" applyAlignment="1" applyProtection="1">
      <alignment horizontal="center" vertical="center" shrinkToFit="1"/>
      <protection hidden="1"/>
    </xf>
    <xf numFmtId="179" fontId="9" fillId="0" borderId="2" xfId="1" applyNumberFormat="1" applyFont="1" applyFill="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5" fillId="0" borderId="3" xfId="1" applyNumberFormat="1" applyFont="1" applyBorder="1" applyAlignment="1" applyProtection="1">
      <alignment horizontal="center" vertical="center" shrinkToFit="1"/>
      <protection locked="0"/>
    </xf>
    <xf numFmtId="0" fontId="5" fillId="0" borderId="4"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0" fontId="3" fillId="0" borderId="1" xfId="1" applyNumberFormat="1" applyFont="1" applyBorder="1" applyAlignment="1" applyProtection="1">
      <alignment horizontal="left" vertical="center"/>
      <protection hidden="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178" fontId="3" fillId="2" borderId="3" xfId="1" applyNumberFormat="1" applyFont="1" applyFill="1" applyBorder="1" applyAlignment="1" applyProtection="1">
      <alignment horizontal="center" vertical="center" shrinkToFit="1"/>
      <protection hidden="1"/>
    </xf>
    <xf numFmtId="178" fontId="3" fillId="2" borderId="4" xfId="1" applyNumberFormat="1" applyFont="1" applyFill="1" applyBorder="1" applyAlignment="1" applyProtection="1">
      <alignment horizontal="center" vertical="center" shrinkToFit="1"/>
      <protection hidden="1"/>
    </xf>
    <xf numFmtId="178" fontId="3" fillId="2" borderId="2" xfId="1" applyNumberFormat="1" applyFont="1" applyFill="1" applyBorder="1" applyAlignment="1" applyProtection="1">
      <alignment horizontal="center" vertical="center" shrinkToFit="1"/>
      <protection hidden="1"/>
    </xf>
  </cellXfs>
  <cellStyles count="21">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40909</c:v>
                </c:pt>
                <c:pt idx="1">
                  <c:v>41275</c:v>
                </c:pt>
                <c:pt idx="2">
                  <c:v>41640</c:v>
                </c:pt>
                <c:pt idx="3">
                  <c:v>42005</c:v>
                </c:pt>
                <c:pt idx="4">
                  <c:v>42370</c:v>
                </c:pt>
              </c:numCache>
            </c:numRef>
          </c:cat>
          <c:val>
            <c:numRef>
              <c:f>データ!$AK$18:$AO$18</c:f>
              <c:numCache>
                <c:formatCode>#,##0.0;"▲ "#,##0.0</c:formatCode>
                <c:ptCount val="5"/>
                <c:pt idx="0">
                  <c:v>99.1</c:v>
                </c:pt>
                <c:pt idx="1">
                  <c:v>98.5</c:v>
                </c:pt>
                <c:pt idx="2">
                  <c:v>101.2</c:v>
                </c:pt>
                <c:pt idx="3">
                  <c:v>101.9</c:v>
                </c:pt>
                <c:pt idx="4">
                  <c:v>104.5</c:v>
                </c:pt>
              </c:numCache>
            </c:numRef>
          </c:val>
        </c:ser>
        <c:dLbls>
          <c:showLegendKey val="0"/>
          <c:showVal val="0"/>
          <c:showCatName val="0"/>
          <c:showSerName val="0"/>
          <c:showPercent val="0"/>
          <c:showBubbleSize val="0"/>
        </c:dLbls>
        <c:gapWidth val="180"/>
        <c:overlap val="-90"/>
        <c:axId val="246808432"/>
        <c:axId val="246739840"/>
      </c:barChart>
      <c:lineChart>
        <c:grouping val="standard"/>
        <c:varyColors val="0"/>
        <c:ser>
          <c:idx val="1"/>
          <c:order val="1"/>
          <c:tx>
            <c:strRef>
              <c:f>データ!$AJ$19</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40909</c:v>
                </c:pt>
                <c:pt idx="1">
                  <c:v>41275</c:v>
                </c:pt>
                <c:pt idx="2">
                  <c:v>41640</c:v>
                </c:pt>
                <c:pt idx="3">
                  <c:v>42005</c:v>
                </c:pt>
                <c:pt idx="4">
                  <c:v>42370</c:v>
                </c:pt>
              </c:numCache>
            </c:numRef>
          </c:cat>
          <c:val>
            <c:numRef>
              <c:f>データ!$AK$19:$AO$19</c:f>
              <c:numCache>
                <c:formatCode>#,##0.0;"▲ "#,##0.0</c:formatCode>
                <c:ptCount val="5"/>
                <c:pt idx="0">
                  <c:v>101.1</c:v>
                </c:pt>
                <c:pt idx="1">
                  <c:v>103</c:v>
                </c:pt>
                <c:pt idx="2">
                  <c:v>102.8</c:v>
                </c:pt>
                <c:pt idx="3">
                  <c:v>104.1</c:v>
                </c:pt>
                <c:pt idx="4">
                  <c:v>103.5</c:v>
                </c:pt>
              </c:numCache>
            </c:numRef>
          </c:val>
          <c:smooth val="0"/>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40909</c:v>
                </c:pt>
                <c:pt idx="1">
                  <c:v>41275</c:v>
                </c:pt>
                <c:pt idx="2">
                  <c:v>41640</c:v>
                </c:pt>
                <c:pt idx="3">
                  <c:v>42005</c:v>
                </c:pt>
                <c:pt idx="4">
                  <c:v>42370</c:v>
                </c:pt>
              </c:numCache>
            </c:numRef>
          </c:cat>
          <c:val>
            <c:numRef>
              <c:f>データ!$AK$20:$AO$20</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46808432"/>
        <c:axId val="246739840"/>
      </c:lineChart>
      <c:catAx>
        <c:axId val="246808432"/>
        <c:scaling>
          <c:orientation val="minMax"/>
        </c:scaling>
        <c:delete val="0"/>
        <c:axPos val="b"/>
        <c:numFmt formatCode="ge" sourceLinked="1"/>
        <c:majorTickMark val="none"/>
        <c:minorTickMark val="none"/>
        <c:tickLblPos val="none"/>
        <c:crossAx val="246739840"/>
        <c:crosses val="autoZero"/>
        <c:auto val="0"/>
        <c:lblAlgn val="ctr"/>
        <c:lblOffset val="100"/>
        <c:noMultiLvlLbl val="1"/>
      </c:catAx>
      <c:valAx>
        <c:axId val="246739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80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40909</c:v>
                </c:pt>
                <c:pt idx="1">
                  <c:v>41275</c:v>
                </c:pt>
                <c:pt idx="2">
                  <c:v>41640</c:v>
                </c:pt>
                <c:pt idx="3">
                  <c:v>42005</c:v>
                </c:pt>
                <c:pt idx="4">
                  <c:v>42370</c:v>
                </c:pt>
              </c:numCache>
            </c:numRef>
          </c:cat>
          <c:val>
            <c:numRef>
              <c:f>データ!$EA$17:$EE$17</c:f>
              <c:numCache>
                <c:formatCode>#,##0.00;"▲ "#,##0.00</c:formatCode>
                <c:ptCount val="5"/>
                <c:pt idx="0">
                  <c:v>327.77</c:v>
                </c:pt>
                <c:pt idx="1">
                  <c:v>323.97000000000003</c:v>
                </c:pt>
                <c:pt idx="2">
                  <c:v>332.07</c:v>
                </c:pt>
                <c:pt idx="3">
                  <c:v>348.18</c:v>
                </c:pt>
                <c:pt idx="4">
                  <c:v>395.1</c:v>
                </c:pt>
              </c:numCache>
            </c:numRef>
          </c:val>
        </c:ser>
        <c:dLbls>
          <c:showLegendKey val="0"/>
          <c:showVal val="0"/>
          <c:showCatName val="0"/>
          <c:showSerName val="0"/>
          <c:showPercent val="0"/>
          <c:showBubbleSize val="0"/>
        </c:dLbls>
        <c:gapWidth val="180"/>
        <c:overlap val="-90"/>
        <c:axId val="247674400"/>
        <c:axId val="247674792"/>
      </c:barChart>
      <c:lineChart>
        <c:grouping val="standard"/>
        <c:varyColors val="0"/>
        <c:ser>
          <c:idx val="1"/>
          <c:order val="1"/>
          <c:tx>
            <c:strRef>
              <c:f>データ!$DZ$18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40909</c:v>
                </c:pt>
                <c:pt idx="1">
                  <c:v>41275</c:v>
                </c:pt>
                <c:pt idx="2">
                  <c:v>41640</c:v>
                </c:pt>
                <c:pt idx="3">
                  <c:v>42005</c:v>
                </c:pt>
                <c:pt idx="4">
                  <c:v>42370</c:v>
                </c:pt>
              </c:numCache>
            </c:numRef>
          </c:cat>
          <c:val>
            <c:numRef>
              <c:f>データ!$EA$18:$EE$18</c:f>
              <c:numCache>
                <c:formatCode>#,##0.00;"▲ "#,##0.00</c:formatCode>
                <c:ptCount val="5"/>
                <c:pt idx="0">
                  <c:v>327.24</c:v>
                </c:pt>
                <c:pt idx="1">
                  <c:v>347.48</c:v>
                </c:pt>
                <c:pt idx="2">
                  <c:v>346.41</c:v>
                </c:pt>
                <c:pt idx="3">
                  <c:v>360.52</c:v>
                </c:pt>
                <c:pt idx="4">
                  <c:v>364.17</c:v>
                </c:pt>
              </c:numCache>
            </c:numRef>
          </c:val>
          <c:smooth val="0"/>
        </c:ser>
        <c:dLbls>
          <c:showLegendKey val="0"/>
          <c:showVal val="0"/>
          <c:showCatName val="0"/>
          <c:showSerName val="0"/>
          <c:showPercent val="0"/>
          <c:showBubbleSize val="0"/>
        </c:dLbls>
        <c:marker val="1"/>
        <c:smooth val="0"/>
        <c:axId val="247674400"/>
        <c:axId val="247674792"/>
      </c:lineChart>
      <c:catAx>
        <c:axId val="247674400"/>
        <c:scaling>
          <c:orientation val="minMax"/>
        </c:scaling>
        <c:delete val="0"/>
        <c:axPos val="b"/>
        <c:numFmt formatCode="ge" sourceLinked="1"/>
        <c:majorTickMark val="none"/>
        <c:minorTickMark val="none"/>
        <c:tickLblPos val="none"/>
        <c:crossAx val="247674792"/>
        <c:crosses val="autoZero"/>
        <c:auto val="0"/>
        <c:lblAlgn val="ctr"/>
        <c:lblOffset val="100"/>
        <c:noMultiLvlLbl val="1"/>
      </c:catAx>
      <c:valAx>
        <c:axId val="24767479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76744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40909</c:v>
                </c:pt>
                <c:pt idx="1">
                  <c:v>41275</c:v>
                </c:pt>
                <c:pt idx="2">
                  <c:v>41640</c:v>
                </c:pt>
                <c:pt idx="3">
                  <c:v>42005</c:v>
                </c:pt>
                <c:pt idx="4">
                  <c:v>42370</c:v>
                </c:pt>
              </c:numCache>
            </c:numRef>
          </c:cat>
          <c:val>
            <c:numRef>
              <c:f>データ!$FE$17:$FI$17</c:f>
              <c:numCache>
                <c:formatCode>#,##0.0;"▲ "#,##0.0</c:formatCode>
                <c:ptCount val="5"/>
                <c:pt idx="0">
                  <c:v>12</c:v>
                </c:pt>
                <c:pt idx="1">
                  <c:v>12</c:v>
                </c:pt>
                <c:pt idx="2">
                  <c:v>11.8</c:v>
                </c:pt>
                <c:pt idx="3">
                  <c:v>11.6</c:v>
                </c:pt>
                <c:pt idx="4">
                  <c:v>12.3</c:v>
                </c:pt>
              </c:numCache>
            </c:numRef>
          </c:val>
        </c:ser>
        <c:dLbls>
          <c:showLegendKey val="0"/>
          <c:showVal val="0"/>
          <c:showCatName val="0"/>
          <c:showSerName val="0"/>
          <c:showPercent val="0"/>
          <c:showBubbleSize val="0"/>
        </c:dLbls>
        <c:gapWidth val="180"/>
        <c:overlap val="-90"/>
        <c:axId val="247675576"/>
        <c:axId val="247675968"/>
      </c:barChart>
      <c:lineChart>
        <c:grouping val="standard"/>
        <c:varyColors val="0"/>
        <c:ser>
          <c:idx val="1"/>
          <c:order val="1"/>
          <c:tx>
            <c:strRef>
              <c:f>データ!$FD$18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40909</c:v>
                </c:pt>
                <c:pt idx="1">
                  <c:v>41275</c:v>
                </c:pt>
                <c:pt idx="2">
                  <c:v>41640</c:v>
                </c:pt>
                <c:pt idx="3">
                  <c:v>42005</c:v>
                </c:pt>
                <c:pt idx="4">
                  <c:v>42370</c:v>
                </c:pt>
              </c:numCache>
            </c:numRef>
          </c:cat>
          <c:val>
            <c:numRef>
              <c:f>データ!$FE$18:$FI$18</c:f>
              <c:numCache>
                <c:formatCode>#,##0.0;"▲ "#,##0.0</c:formatCode>
                <c:ptCount val="5"/>
                <c:pt idx="0">
                  <c:v>17</c:v>
                </c:pt>
                <c:pt idx="1">
                  <c:v>17.399999999999999</c:v>
                </c:pt>
                <c:pt idx="2">
                  <c:v>17.399999999999999</c:v>
                </c:pt>
                <c:pt idx="3">
                  <c:v>17.7</c:v>
                </c:pt>
                <c:pt idx="4">
                  <c:v>18</c:v>
                </c:pt>
              </c:numCache>
            </c:numRef>
          </c:val>
          <c:smooth val="0"/>
        </c:ser>
        <c:dLbls>
          <c:showLegendKey val="0"/>
          <c:showVal val="0"/>
          <c:showCatName val="0"/>
          <c:showSerName val="0"/>
          <c:showPercent val="0"/>
          <c:showBubbleSize val="0"/>
        </c:dLbls>
        <c:marker val="1"/>
        <c:smooth val="0"/>
        <c:axId val="247675576"/>
        <c:axId val="247675968"/>
      </c:lineChart>
      <c:catAx>
        <c:axId val="247675576"/>
        <c:scaling>
          <c:orientation val="minMax"/>
        </c:scaling>
        <c:delete val="0"/>
        <c:axPos val="b"/>
        <c:numFmt formatCode="ge" sourceLinked="1"/>
        <c:majorTickMark val="none"/>
        <c:minorTickMark val="none"/>
        <c:tickLblPos val="none"/>
        <c:crossAx val="247675968"/>
        <c:crosses val="autoZero"/>
        <c:auto val="0"/>
        <c:lblAlgn val="ctr"/>
        <c:lblOffset val="100"/>
        <c:noMultiLvlLbl val="1"/>
      </c:catAx>
      <c:valAx>
        <c:axId val="247675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767557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40909</c:v>
                </c:pt>
                <c:pt idx="1">
                  <c:v>41275</c:v>
                </c:pt>
                <c:pt idx="2">
                  <c:v>41640</c:v>
                </c:pt>
                <c:pt idx="3">
                  <c:v>42005</c:v>
                </c:pt>
                <c:pt idx="4">
                  <c:v>42370</c:v>
                </c:pt>
              </c:numCache>
            </c:numRef>
          </c:cat>
          <c:val>
            <c:numRef>
              <c:f>データ!$BR$17:$BV$17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248269176"/>
        <c:axId val="248269568"/>
      </c:barChart>
      <c:lineChart>
        <c:grouping val="standard"/>
        <c:varyColors val="0"/>
        <c:ser>
          <c:idx val="1"/>
          <c:order val="1"/>
          <c:tx>
            <c:strRef>
              <c:f>データ!$BQ$18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40909</c:v>
                </c:pt>
                <c:pt idx="1">
                  <c:v>41275</c:v>
                </c:pt>
                <c:pt idx="2">
                  <c:v>41640</c:v>
                </c:pt>
                <c:pt idx="3">
                  <c:v>42005</c:v>
                </c:pt>
                <c:pt idx="4">
                  <c:v>42370</c:v>
                </c:pt>
              </c:numCache>
            </c:numRef>
          </c:cat>
          <c:val>
            <c:numRef>
              <c:f>データ!$BR$18:$BV$18</c:f>
              <c:numCache>
                <c:formatCode>#,##0.0;"▲ "#,##0.0</c:formatCode>
                <c:ptCount val="5"/>
                <c:pt idx="0">
                  <c:v>80.8</c:v>
                </c:pt>
                <c:pt idx="1">
                  <c:v>76.599999999999994</c:v>
                </c:pt>
                <c:pt idx="2">
                  <c:v>102.5</c:v>
                </c:pt>
                <c:pt idx="3">
                  <c:v>90.4</c:v>
                </c:pt>
                <c:pt idx="4">
                  <c:v>86.1</c:v>
                </c:pt>
              </c:numCache>
            </c:numRef>
          </c:val>
          <c:smooth val="0"/>
        </c:ser>
        <c:dLbls>
          <c:showLegendKey val="0"/>
          <c:showVal val="0"/>
          <c:showCatName val="0"/>
          <c:showSerName val="0"/>
          <c:showPercent val="0"/>
          <c:showBubbleSize val="0"/>
        </c:dLbls>
        <c:marker val="1"/>
        <c:smooth val="0"/>
        <c:axId val="248269176"/>
        <c:axId val="248269568"/>
      </c:lineChart>
      <c:catAx>
        <c:axId val="248269176"/>
        <c:scaling>
          <c:orientation val="minMax"/>
        </c:scaling>
        <c:delete val="0"/>
        <c:axPos val="b"/>
        <c:numFmt formatCode="ge" sourceLinked="1"/>
        <c:majorTickMark val="none"/>
        <c:minorTickMark val="none"/>
        <c:tickLblPos val="none"/>
        <c:crossAx val="248269568"/>
        <c:crosses val="autoZero"/>
        <c:auto val="0"/>
        <c:lblAlgn val="ctr"/>
        <c:lblOffset val="100"/>
        <c:noMultiLvlLbl val="1"/>
      </c:catAx>
      <c:valAx>
        <c:axId val="24826956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826917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40909</c:v>
                </c:pt>
                <c:pt idx="1">
                  <c:v>41275</c:v>
                </c:pt>
                <c:pt idx="2">
                  <c:v>41640</c:v>
                </c:pt>
                <c:pt idx="3">
                  <c:v>42005</c:v>
                </c:pt>
                <c:pt idx="4">
                  <c:v>42370</c:v>
                </c:pt>
              </c:numCache>
            </c:numRef>
          </c:cat>
          <c:val>
            <c:numRef>
              <c:f>データ!$AV$17:$AZ$17</c:f>
              <c:numCache>
                <c:formatCode>#,##0.0;"▲ "#,##0.0</c:formatCode>
                <c:ptCount val="5"/>
                <c:pt idx="0">
                  <c:v>97.3</c:v>
                </c:pt>
                <c:pt idx="1">
                  <c:v>97.1</c:v>
                </c:pt>
                <c:pt idx="2">
                  <c:v>98.5</c:v>
                </c:pt>
                <c:pt idx="3">
                  <c:v>99.8</c:v>
                </c:pt>
                <c:pt idx="4">
                  <c:v>101.8</c:v>
                </c:pt>
              </c:numCache>
            </c:numRef>
          </c:val>
        </c:ser>
        <c:dLbls>
          <c:showLegendKey val="0"/>
          <c:showVal val="0"/>
          <c:showCatName val="0"/>
          <c:showSerName val="0"/>
          <c:showPercent val="0"/>
          <c:showBubbleSize val="0"/>
        </c:dLbls>
        <c:gapWidth val="180"/>
        <c:overlap val="-90"/>
        <c:axId val="246678096"/>
        <c:axId val="246682576"/>
      </c:barChart>
      <c:lineChart>
        <c:grouping val="standard"/>
        <c:varyColors val="0"/>
        <c:ser>
          <c:idx val="1"/>
          <c:order val="1"/>
          <c:tx>
            <c:strRef>
              <c:f>データ!$AU$18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40909</c:v>
                </c:pt>
                <c:pt idx="1">
                  <c:v>41275</c:v>
                </c:pt>
                <c:pt idx="2">
                  <c:v>41640</c:v>
                </c:pt>
                <c:pt idx="3">
                  <c:v>42005</c:v>
                </c:pt>
                <c:pt idx="4">
                  <c:v>42370</c:v>
                </c:pt>
              </c:numCache>
            </c:numRef>
          </c:cat>
          <c:val>
            <c:numRef>
              <c:f>データ!$AV$18:$AZ$18</c:f>
              <c:numCache>
                <c:formatCode>#,##0.0;"▲ "#,##0.0</c:formatCode>
                <c:ptCount val="5"/>
                <c:pt idx="0">
                  <c:v>90.9</c:v>
                </c:pt>
                <c:pt idx="1">
                  <c:v>93.5</c:v>
                </c:pt>
                <c:pt idx="2">
                  <c:v>93.3</c:v>
                </c:pt>
                <c:pt idx="3">
                  <c:v>95.5</c:v>
                </c:pt>
                <c:pt idx="4">
                  <c:v>94.2</c:v>
                </c:pt>
              </c:numCache>
            </c:numRef>
          </c:val>
          <c:smooth val="0"/>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40909</c:v>
                </c:pt>
                <c:pt idx="1">
                  <c:v>41275</c:v>
                </c:pt>
                <c:pt idx="2">
                  <c:v>41640</c:v>
                </c:pt>
                <c:pt idx="3">
                  <c:v>42005</c:v>
                </c:pt>
                <c:pt idx="4">
                  <c:v>42370</c:v>
                </c:pt>
              </c:numCache>
            </c:numRef>
          </c:cat>
          <c:val>
            <c:numRef>
              <c:f>データ!$AV$19:$AZ$19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46678096"/>
        <c:axId val="246682576"/>
      </c:lineChart>
      <c:catAx>
        <c:axId val="246678096"/>
        <c:scaling>
          <c:orientation val="minMax"/>
        </c:scaling>
        <c:delete val="0"/>
        <c:axPos val="b"/>
        <c:numFmt formatCode="ge" sourceLinked="1"/>
        <c:majorTickMark val="none"/>
        <c:minorTickMark val="none"/>
        <c:tickLblPos val="none"/>
        <c:crossAx val="246682576"/>
        <c:crosses val="autoZero"/>
        <c:auto val="0"/>
        <c:lblAlgn val="ctr"/>
        <c:lblOffset val="100"/>
        <c:noMultiLvlLbl val="1"/>
      </c:catAx>
      <c:valAx>
        <c:axId val="246682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6780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40909</c:v>
                </c:pt>
                <c:pt idx="1">
                  <c:v>41275</c:v>
                </c:pt>
                <c:pt idx="2">
                  <c:v>41640</c:v>
                </c:pt>
                <c:pt idx="3">
                  <c:v>42005</c:v>
                </c:pt>
                <c:pt idx="4">
                  <c:v>42370</c:v>
                </c:pt>
              </c:numCache>
            </c:numRef>
          </c:cat>
          <c:val>
            <c:numRef>
              <c:f>データ!$BG$17:$BK$17</c:f>
              <c:numCache>
                <c:formatCode>#,##0.0;"▲ "#,##0.0</c:formatCode>
                <c:ptCount val="5"/>
                <c:pt idx="0">
                  <c:v>1292.8</c:v>
                </c:pt>
                <c:pt idx="1">
                  <c:v>801.9</c:v>
                </c:pt>
                <c:pt idx="2">
                  <c:v>281.39999999999998</c:v>
                </c:pt>
                <c:pt idx="3">
                  <c:v>397.9</c:v>
                </c:pt>
                <c:pt idx="4">
                  <c:v>441.9</c:v>
                </c:pt>
              </c:numCache>
            </c:numRef>
          </c:val>
        </c:ser>
        <c:dLbls>
          <c:showLegendKey val="0"/>
          <c:showVal val="0"/>
          <c:showCatName val="0"/>
          <c:showSerName val="0"/>
          <c:showPercent val="0"/>
          <c:showBubbleSize val="0"/>
        </c:dLbls>
        <c:gapWidth val="180"/>
        <c:overlap val="-90"/>
        <c:axId val="246717896"/>
        <c:axId val="247651368"/>
      </c:barChart>
      <c:lineChart>
        <c:grouping val="standard"/>
        <c:varyColors val="0"/>
        <c:ser>
          <c:idx val="1"/>
          <c:order val="1"/>
          <c:tx>
            <c:strRef>
              <c:f>データ!$BF$18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40909</c:v>
                </c:pt>
                <c:pt idx="1">
                  <c:v>41275</c:v>
                </c:pt>
                <c:pt idx="2">
                  <c:v>41640</c:v>
                </c:pt>
                <c:pt idx="3">
                  <c:v>42005</c:v>
                </c:pt>
                <c:pt idx="4">
                  <c:v>42370</c:v>
                </c:pt>
              </c:numCache>
            </c:numRef>
          </c:cat>
          <c:val>
            <c:numRef>
              <c:f>データ!$BG$18:$BK$18</c:f>
              <c:numCache>
                <c:formatCode>#,##0.0;"▲ "#,##0.0</c:formatCode>
                <c:ptCount val="5"/>
                <c:pt idx="0">
                  <c:v>180.9</c:v>
                </c:pt>
                <c:pt idx="1">
                  <c:v>196.1</c:v>
                </c:pt>
                <c:pt idx="2">
                  <c:v>96.5</c:v>
                </c:pt>
                <c:pt idx="3">
                  <c:v>97.7</c:v>
                </c:pt>
                <c:pt idx="4">
                  <c:v>100</c:v>
                </c:pt>
              </c:numCache>
            </c:numRef>
          </c:val>
          <c:smooth val="0"/>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40909</c:v>
                </c:pt>
                <c:pt idx="1">
                  <c:v>41275</c:v>
                </c:pt>
                <c:pt idx="2">
                  <c:v>41640</c:v>
                </c:pt>
                <c:pt idx="3">
                  <c:v>42005</c:v>
                </c:pt>
                <c:pt idx="4">
                  <c:v>42370</c:v>
                </c:pt>
              </c:numCache>
            </c:numRef>
          </c:cat>
          <c:val>
            <c:numRef>
              <c:f>データ!$BG$19:$BK$19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46717896"/>
        <c:axId val="247651368"/>
      </c:lineChart>
      <c:catAx>
        <c:axId val="246717896"/>
        <c:scaling>
          <c:orientation val="minMax"/>
        </c:scaling>
        <c:delete val="0"/>
        <c:axPos val="b"/>
        <c:numFmt formatCode="ge" sourceLinked="1"/>
        <c:majorTickMark val="none"/>
        <c:minorTickMark val="none"/>
        <c:tickLblPos val="none"/>
        <c:crossAx val="247651368"/>
        <c:crosses val="autoZero"/>
        <c:auto val="0"/>
        <c:lblAlgn val="ctr"/>
        <c:lblOffset val="100"/>
        <c:noMultiLvlLbl val="1"/>
      </c:catAx>
      <c:valAx>
        <c:axId val="247651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7178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データ!$CC$18:$CG$18</c:f>
              <c:numCache>
                <c:formatCode>#,##0.0;"▲ "#,##0.0</c:formatCode>
                <c:ptCount val="5"/>
                <c:pt idx="0">
                  <c:v>2.4</c:v>
                </c:pt>
                <c:pt idx="1">
                  <c:v>2.2000000000000002</c:v>
                </c:pt>
                <c:pt idx="2">
                  <c:v>1.8</c:v>
                </c:pt>
                <c:pt idx="3">
                  <c:v>1.7</c:v>
                </c:pt>
                <c:pt idx="4">
                  <c:v>1.5</c:v>
                </c:pt>
              </c:numCache>
            </c:numRef>
          </c:val>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データ!$CC$19:$CG$19</c:f>
              <c:numCache>
                <c:formatCode>#,##0.0;"▲ "#,##0.0</c:formatCode>
                <c:ptCount val="5"/>
                <c:pt idx="0">
                  <c:v>174.2</c:v>
                </c:pt>
                <c:pt idx="1">
                  <c:v>174.8</c:v>
                </c:pt>
                <c:pt idx="2">
                  <c:v>177.5</c:v>
                </c:pt>
                <c:pt idx="3">
                  <c:v>190</c:v>
                </c:pt>
                <c:pt idx="4">
                  <c:v>193.8</c:v>
                </c:pt>
              </c:numCache>
            </c:numRef>
          </c:val>
        </c:ser>
        <c:dLbls>
          <c:showLegendKey val="0"/>
          <c:showVal val="0"/>
          <c:showCatName val="0"/>
          <c:showSerName val="0"/>
          <c:showPercent val="0"/>
          <c:showBubbleSize val="0"/>
        </c:dLbls>
        <c:gapWidth val="150"/>
        <c:axId val="247417224"/>
        <c:axId val="247417608"/>
      </c:barChart>
      <c:lineChart>
        <c:grouping val="standard"/>
        <c:varyColors val="0"/>
        <c:ser>
          <c:idx val="2"/>
          <c:order val="2"/>
          <c:tx>
            <c:strRef>
              <c:f>データ!$CB$20</c:f>
              <c:strCache>
                <c:ptCount val="1"/>
                <c:pt idx="0">
                  <c:v>■平均値⑤</c:v>
                </c:pt>
              </c:strCache>
            </c:strRef>
          </c:tx>
          <c:spPr>
            <a:ln>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40909</c:v>
                </c:pt>
                <c:pt idx="1">
                  <c:v>41275</c:v>
                </c:pt>
                <c:pt idx="2">
                  <c:v>41640</c:v>
                </c:pt>
                <c:pt idx="3">
                  <c:v>42005</c:v>
                </c:pt>
                <c:pt idx="4">
                  <c:v>42370</c:v>
                </c:pt>
              </c:numCache>
            </c:numRef>
          </c:cat>
          <c:val>
            <c:numRef>
              <c:f>データ!$CC$20:$CG$20</c:f>
              <c:numCache>
                <c:formatCode>#,##0.0;"▲ "#,##0.0</c:formatCode>
                <c:ptCount val="5"/>
                <c:pt idx="0">
                  <c:v>19.8</c:v>
                </c:pt>
                <c:pt idx="1">
                  <c:v>17.7</c:v>
                </c:pt>
                <c:pt idx="2">
                  <c:v>15.7</c:v>
                </c:pt>
                <c:pt idx="3">
                  <c:v>13.6</c:v>
                </c:pt>
                <c:pt idx="4">
                  <c:v>14.6</c:v>
                </c:pt>
              </c:numCache>
            </c:numRef>
          </c:val>
          <c:smooth val="0"/>
        </c:ser>
        <c:ser>
          <c:idx val="3"/>
          <c:order val="3"/>
          <c:tx>
            <c:strRef>
              <c:f>データ!$CB$21</c:f>
              <c:strCache>
                <c:ptCount val="1"/>
                <c:pt idx="0">
                  <c:v>■平均値⑥</c:v>
                </c:pt>
              </c:strCache>
            </c:strRef>
          </c:tx>
          <c:spPr>
            <a:ln>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40909</c:v>
                </c:pt>
                <c:pt idx="1">
                  <c:v>41275</c:v>
                </c:pt>
                <c:pt idx="2">
                  <c:v>41640</c:v>
                </c:pt>
                <c:pt idx="3">
                  <c:v>42005</c:v>
                </c:pt>
                <c:pt idx="4">
                  <c:v>42370</c:v>
                </c:pt>
              </c:numCache>
            </c:numRef>
          </c:cat>
          <c:val>
            <c:numRef>
              <c:f>データ!$CC$21:$CG$21</c:f>
              <c:numCache>
                <c:formatCode>#,##0.0;"▲ "#,##0.0</c:formatCode>
                <c:ptCount val="5"/>
                <c:pt idx="0">
                  <c:v>189.9</c:v>
                </c:pt>
                <c:pt idx="1">
                  <c:v>183</c:v>
                </c:pt>
                <c:pt idx="2">
                  <c:v>181.8</c:v>
                </c:pt>
                <c:pt idx="3">
                  <c:v>177.3</c:v>
                </c:pt>
                <c:pt idx="4">
                  <c:v>180</c:v>
                </c:pt>
              </c:numCache>
            </c:numRef>
          </c:val>
          <c:smooth val="0"/>
        </c:ser>
        <c:dLbls>
          <c:showLegendKey val="0"/>
          <c:showVal val="0"/>
          <c:showCatName val="0"/>
          <c:showSerName val="0"/>
          <c:showPercent val="0"/>
          <c:showBubbleSize val="0"/>
        </c:dLbls>
        <c:marker val="1"/>
        <c:smooth val="0"/>
        <c:axId val="247417224"/>
        <c:axId val="247417608"/>
      </c:lineChart>
      <c:catAx>
        <c:axId val="247417224"/>
        <c:scaling>
          <c:orientation val="minMax"/>
        </c:scaling>
        <c:delete val="0"/>
        <c:axPos val="b"/>
        <c:numFmt formatCode="ge" sourceLinked="1"/>
        <c:majorTickMark val="none"/>
        <c:minorTickMark val="none"/>
        <c:tickLblPos val="none"/>
        <c:crossAx val="247417608"/>
        <c:crosses val="autoZero"/>
        <c:auto val="0"/>
        <c:lblAlgn val="ctr"/>
        <c:lblOffset val="100"/>
        <c:noMultiLvlLbl val="1"/>
      </c:catAx>
      <c:valAx>
        <c:axId val="247417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7417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40909</c:v>
                </c:pt>
                <c:pt idx="1">
                  <c:v>41275</c:v>
                </c:pt>
                <c:pt idx="2">
                  <c:v>41640</c:v>
                </c:pt>
                <c:pt idx="3">
                  <c:v>42005</c:v>
                </c:pt>
                <c:pt idx="4">
                  <c:v>42370</c:v>
                </c:pt>
              </c:numCache>
            </c:numRef>
          </c:cat>
          <c:val>
            <c:numRef>
              <c:f>データ!$CW$17:$DA$17</c:f>
              <c:numCache>
                <c:formatCode>#,##0.0;"▲ "#,##0.0</c:formatCode>
                <c:ptCount val="5"/>
                <c:pt idx="0">
                  <c:v>1.3</c:v>
                </c:pt>
                <c:pt idx="1">
                  <c:v>1.3</c:v>
                </c:pt>
                <c:pt idx="2">
                  <c:v>1</c:v>
                </c:pt>
                <c:pt idx="3">
                  <c:v>0.9</c:v>
                </c:pt>
                <c:pt idx="4">
                  <c:v>0.8</c:v>
                </c:pt>
              </c:numCache>
            </c:numRef>
          </c:val>
        </c:ser>
        <c:dLbls>
          <c:showLegendKey val="0"/>
          <c:showVal val="0"/>
          <c:showCatName val="0"/>
          <c:showSerName val="0"/>
          <c:showPercent val="0"/>
          <c:showBubbleSize val="0"/>
        </c:dLbls>
        <c:gapWidth val="180"/>
        <c:overlap val="-90"/>
        <c:axId val="247462608"/>
        <c:axId val="247422832"/>
      </c:barChart>
      <c:lineChart>
        <c:grouping val="standard"/>
        <c:varyColors val="0"/>
        <c:ser>
          <c:idx val="1"/>
          <c:order val="1"/>
          <c:tx>
            <c:strRef>
              <c:f>データ!$CV$18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40909</c:v>
                </c:pt>
                <c:pt idx="1">
                  <c:v>41275</c:v>
                </c:pt>
                <c:pt idx="2">
                  <c:v>41640</c:v>
                </c:pt>
                <c:pt idx="3">
                  <c:v>42005</c:v>
                </c:pt>
                <c:pt idx="4">
                  <c:v>42370</c:v>
                </c:pt>
              </c:numCache>
            </c:numRef>
          </c:cat>
          <c:val>
            <c:numRef>
              <c:f>データ!$CW$18:$DA$18</c:f>
              <c:numCache>
                <c:formatCode>#,##0.0;"▲ "#,##0.0</c:formatCode>
                <c:ptCount val="5"/>
                <c:pt idx="0">
                  <c:v>10.4</c:v>
                </c:pt>
                <c:pt idx="1">
                  <c:v>9.6999999999999993</c:v>
                </c:pt>
                <c:pt idx="2">
                  <c:v>8.6999999999999993</c:v>
                </c:pt>
                <c:pt idx="3">
                  <c:v>7.7</c:v>
                </c:pt>
                <c:pt idx="4">
                  <c:v>8.1</c:v>
                </c:pt>
              </c:numCache>
            </c:numRef>
          </c:val>
          <c:smooth val="0"/>
        </c:ser>
        <c:dLbls>
          <c:showLegendKey val="0"/>
          <c:showVal val="0"/>
          <c:showCatName val="0"/>
          <c:showSerName val="0"/>
          <c:showPercent val="0"/>
          <c:showBubbleSize val="0"/>
        </c:dLbls>
        <c:marker val="1"/>
        <c:smooth val="0"/>
        <c:axId val="247462608"/>
        <c:axId val="247422832"/>
      </c:lineChart>
      <c:catAx>
        <c:axId val="247462608"/>
        <c:scaling>
          <c:orientation val="minMax"/>
        </c:scaling>
        <c:delete val="0"/>
        <c:axPos val="b"/>
        <c:numFmt formatCode="ge" sourceLinked="1"/>
        <c:majorTickMark val="none"/>
        <c:minorTickMark val="none"/>
        <c:tickLblPos val="none"/>
        <c:crossAx val="247422832"/>
        <c:crosses val="autoZero"/>
        <c:auto val="0"/>
        <c:lblAlgn val="ctr"/>
        <c:lblOffset val="100"/>
        <c:noMultiLvlLbl val="1"/>
      </c:catAx>
      <c:valAx>
        <c:axId val="247422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746260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40909</c:v>
                </c:pt>
                <c:pt idx="1">
                  <c:v>41275</c:v>
                </c:pt>
                <c:pt idx="2">
                  <c:v>41640</c:v>
                </c:pt>
                <c:pt idx="3">
                  <c:v>42005</c:v>
                </c:pt>
                <c:pt idx="4">
                  <c:v>42370</c:v>
                </c:pt>
              </c:numCache>
            </c:numRef>
          </c:cat>
          <c:val>
            <c:numRef>
              <c:f>データ!$DG$17:$DK$17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247424008"/>
        <c:axId val="247424400"/>
      </c:barChart>
      <c:lineChart>
        <c:grouping val="standard"/>
        <c:varyColors val="0"/>
        <c:ser>
          <c:idx val="1"/>
          <c:order val="1"/>
          <c:tx>
            <c:strRef>
              <c:f>データ!$DF$18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40909</c:v>
                </c:pt>
                <c:pt idx="1">
                  <c:v>41275</c:v>
                </c:pt>
                <c:pt idx="2">
                  <c:v>41640</c:v>
                </c:pt>
                <c:pt idx="3">
                  <c:v>42005</c:v>
                </c:pt>
                <c:pt idx="4">
                  <c:v>42370</c:v>
                </c:pt>
              </c:numCache>
            </c:numRef>
          </c:cat>
          <c:val>
            <c:numRef>
              <c:f>データ!$DG$18:$DK$18</c:f>
              <c:numCache>
                <c:formatCode>#,##0.0;"▲ "#,##0.0</c:formatCode>
                <c:ptCount val="5"/>
                <c:pt idx="0">
                  <c:v>45.3</c:v>
                </c:pt>
                <c:pt idx="1">
                  <c:v>37.5</c:v>
                </c:pt>
                <c:pt idx="2">
                  <c:v>30.9</c:v>
                </c:pt>
                <c:pt idx="3">
                  <c:v>27</c:v>
                </c:pt>
                <c:pt idx="4">
                  <c:v>22.5</c:v>
                </c:pt>
              </c:numCache>
            </c:numRef>
          </c:val>
          <c:smooth val="0"/>
        </c:ser>
        <c:dLbls>
          <c:showLegendKey val="0"/>
          <c:showVal val="0"/>
          <c:showCatName val="0"/>
          <c:showSerName val="0"/>
          <c:showPercent val="0"/>
          <c:showBubbleSize val="0"/>
        </c:dLbls>
        <c:marker val="1"/>
        <c:smooth val="0"/>
        <c:axId val="247424008"/>
        <c:axId val="247424400"/>
      </c:lineChart>
      <c:catAx>
        <c:axId val="247424008"/>
        <c:scaling>
          <c:orientation val="minMax"/>
        </c:scaling>
        <c:delete val="0"/>
        <c:axPos val="b"/>
        <c:numFmt formatCode="ge" sourceLinked="1"/>
        <c:majorTickMark val="none"/>
        <c:minorTickMark val="none"/>
        <c:tickLblPos val="none"/>
        <c:crossAx val="247424400"/>
        <c:crosses val="autoZero"/>
        <c:auto val="0"/>
        <c:lblAlgn val="ctr"/>
        <c:lblOffset val="100"/>
        <c:noMultiLvlLbl val="1"/>
      </c:catAx>
      <c:valAx>
        <c:axId val="247424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742400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40909</c:v>
                </c:pt>
                <c:pt idx="1">
                  <c:v>41275</c:v>
                </c:pt>
                <c:pt idx="2">
                  <c:v>41640</c:v>
                </c:pt>
                <c:pt idx="3">
                  <c:v>42005</c:v>
                </c:pt>
                <c:pt idx="4">
                  <c:v>42370</c:v>
                </c:pt>
              </c:numCache>
            </c:numRef>
          </c:cat>
          <c:val>
            <c:numRef>
              <c:f>データ!$DQ$17:$DU$17</c:f>
              <c:numCache>
                <c:formatCode>#,##0.0;"▲ "#,##0.0</c:formatCode>
                <c:ptCount val="5"/>
                <c:pt idx="0">
                  <c:v>78.8</c:v>
                </c:pt>
                <c:pt idx="1">
                  <c:v>77.400000000000006</c:v>
                </c:pt>
                <c:pt idx="2">
                  <c:v>83</c:v>
                </c:pt>
                <c:pt idx="3">
                  <c:v>83.2</c:v>
                </c:pt>
                <c:pt idx="4">
                  <c:v>83.2</c:v>
                </c:pt>
              </c:numCache>
            </c:numRef>
          </c:val>
        </c:ser>
        <c:dLbls>
          <c:showLegendKey val="0"/>
          <c:showVal val="0"/>
          <c:showCatName val="0"/>
          <c:showSerName val="0"/>
          <c:showPercent val="0"/>
          <c:showBubbleSize val="0"/>
        </c:dLbls>
        <c:gapWidth val="180"/>
        <c:overlap val="-90"/>
        <c:axId val="247425184"/>
        <c:axId val="247425576"/>
      </c:barChart>
      <c:lineChart>
        <c:grouping val="standard"/>
        <c:varyColors val="0"/>
        <c:ser>
          <c:idx val="1"/>
          <c:order val="1"/>
          <c:tx>
            <c:strRef>
              <c:f>データ!$DP$18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40909</c:v>
                </c:pt>
                <c:pt idx="1">
                  <c:v>41275</c:v>
                </c:pt>
                <c:pt idx="2">
                  <c:v>41640</c:v>
                </c:pt>
                <c:pt idx="3">
                  <c:v>42005</c:v>
                </c:pt>
                <c:pt idx="4">
                  <c:v>42370</c:v>
                </c:pt>
              </c:numCache>
            </c:numRef>
          </c:cat>
          <c:val>
            <c:numRef>
              <c:f>データ!$DQ$18:$DU$18</c:f>
              <c:numCache>
                <c:formatCode>#,##0.0;"▲ "#,##0.0</c:formatCode>
                <c:ptCount val="5"/>
                <c:pt idx="0">
                  <c:v>68.400000000000006</c:v>
                </c:pt>
                <c:pt idx="1">
                  <c:v>69.7</c:v>
                </c:pt>
                <c:pt idx="2">
                  <c:v>79.3</c:v>
                </c:pt>
                <c:pt idx="3">
                  <c:v>78.900000000000006</c:v>
                </c:pt>
                <c:pt idx="4">
                  <c:v>78.400000000000006</c:v>
                </c:pt>
              </c:numCache>
            </c:numRef>
          </c:val>
          <c:smooth val="0"/>
        </c:ser>
        <c:dLbls>
          <c:showLegendKey val="0"/>
          <c:showVal val="0"/>
          <c:showCatName val="0"/>
          <c:showSerName val="0"/>
          <c:showPercent val="0"/>
          <c:showBubbleSize val="0"/>
        </c:dLbls>
        <c:marker val="1"/>
        <c:smooth val="0"/>
        <c:axId val="247425184"/>
        <c:axId val="247425576"/>
      </c:lineChart>
      <c:catAx>
        <c:axId val="247425184"/>
        <c:scaling>
          <c:orientation val="minMax"/>
        </c:scaling>
        <c:delete val="0"/>
        <c:axPos val="b"/>
        <c:numFmt formatCode="ge" sourceLinked="1"/>
        <c:majorTickMark val="none"/>
        <c:minorTickMark val="none"/>
        <c:tickLblPos val="none"/>
        <c:crossAx val="247425576"/>
        <c:crosses val="autoZero"/>
        <c:auto val="0"/>
        <c:lblAlgn val="ctr"/>
        <c:lblOffset val="100"/>
        <c:noMultiLvlLbl val="1"/>
      </c:catAx>
      <c:valAx>
        <c:axId val="247425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74251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40909</c:v>
                </c:pt>
                <c:pt idx="1">
                  <c:v>41275</c:v>
                </c:pt>
                <c:pt idx="2">
                  <c:v>41640</c:v>
                </c:pt>
                <c:pt idx="3">
                  <c:v>42005</c:v>
                </c:pt>
                <c:pt idx="4">
                  <c:v>42370</c:v>
                </c:pt>
              </c:numCache>
            </c:numRef>
          </c:cat>
          <c:val>
            <c:numRef>
              <c:f>データ!$EU$17:$EY$17</c:f>
              <c:numCache>
                <c:formatCode>#,##0.00;"▲ "#,##0.00</c:formatCode>
                <c:ptCount val="5"/>
                <c:pt idx="0">
                  <c:v>192.6</c:v>
                </c:pt>
                <c:pt idx="1">
                  <c:v>161.08000000000001</c:v>
                </c:pt>
                <c:pt idx="2">
                  <c:v>147.01</c:v>
                </c:pt>
                <c:pt idx="3">
                  <c:v>158.54</c:v>
                </c:pt>
                <c:pt idx="4">
                  <c:v>173.38</c:v>
                </c:pt>
              </c:numCache>
            </c:numRef>
          </c:val>
        </c:ser>
        <c:dLbls>
          <c:showLegendKey val="0"/>
          <c:showVal val="0"/>
          <c:showCatName val="0"/>
          <c:showSerName val="0"/>
          <c:showPercent val="0"/>
          <c:showBubbleSize val="0"/>
        </c:dLbls>
        <c:gapWidth val="180"/>
        <c:overlap val="-90"/>
        <c:axId val="247422440"/>
        <c:axId val="247422048"/>
      </c:barChart>
      <c:lineChart>
        <c:grouping val="standard"/>
        <c:varyColors val="0"/>
        <c:ser>
          <c:idx val="1"/>
          <c:order val="1"/>
          <c:tx>
            <c:strRef>
              <c:f>データ!$ET$18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40909</c:v>
                </c:pt>
                <c:pt idx="1">
                  <c:v>41275</c:v>
                </c:pt>
                <c:pt idx="2">
                  <c:v>41640</c:v>
                </c:pt>
                <c:pt idx="3">
                  <c:v>42005</c:v>
                </c:pt>
                <c:pt idx="4">
                  <c:v>42370</c:v>
                </c:pt>
              </c:numCache>
            </c:numRef>
          </c:cat>
          <c:val>
            <c:numRef>
              <c:f>データ!$EU$18:$EY$18</c:f>
              <c:numCache>
                <c:formatCode>#,##0.00;"▲ "#,##0.00</c:formatCode>
                <c:ptCount val="5"/>
                <c:pt idx="0">
                  <c:v>190.5</c:v>
                </c:pt>
                <c:pt idx="1">
                  <c:v>190.61</c:v>
                </c:pt>
                <c:pt idx="2">
                  <c:v>195.78</c:v>
                </c:pt>
                <c:pt idx="3">
                  <c:v>202.13</c:v>
                </c:pt>
                <c:pt idx="4">
                  <c:v>209.39</c:v>
                </c:pt>
              </c:numCache>
            </c:numRef>
          </c:val>
          <c:smooth val="0"/>
        </c:ser>
        <c:dLbls>
          <c:showLegendKey val="0"/>
          <c:showVal val="0"/>
          <c:showCatName val="0"/>
          <c:showSerName val="0"/>
          <c:showPercent val="0"/>
          <c:showBubbleSize val="0"/>
        </c:dLbls>
        <c:marker val="1"/>
        <c:smooth val="0"/>
        <c:axId val="247422440"/>
        <c:axId val="247422048"/>
      </c:lineChart>
      <c:catAx>
        <c:axId val="247422440"/>
        <c:scaling>
          <c:orientation val="minMax"/>
        </c:scaling>
        <c:delete val="0"/>
        <c:axPos val="b"/>
        <c:numFmt formatCode="ge" sourceLinked="1"/>
        <c:majorTickMark val="none"/>
        <c:minorTickMark val="none"/>
        <c:tickLblPos val="none"/>
        <c:crossAx val="247422048"/>
        <c:crosses val="autoZero"/>
        <c:auto val="0"/>
        <c:lblAlgn val="ctr"/>
        <c:lblOffset val="100"/>
        <c:noMultiLvlLbl val="1"/>
      </c:catAx>
      <c:valAx>
        <c:axId val="24742204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742244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40909</c:v>
                </c:pt>
                <c:pt idx="1">
                  <c:v>41275</c:v>
                </c:pt>
                <c:pt idx="2">
                  <c:v>41640</c:v>
                </c:pt>
                <c:pt idx="3">
                  <c:v>42005</c:v>
                </c:pt>
                <c:pt idx="4">
                  <c:v>42370</c:v>
                </c:pt>
              </c:numCache>
            </c:numRef>
          </c:cat>
          <c:val>
            <c:numRef>
              <c:f>データ!$EK$17:$EO$17</c:f>
              <c:numCache>
                <c:formatCode>#,##0.00;"▲ "#,##0.00</c:formatCode>
                <c:ptCount val="5"/>
                <c:pt idx="0">
                  <c:v>359.93</c:v>
                </c:pt>
                <c:pt idx="1">
                  <c:v>359.23</c:v>
                </c:pt>
                <c:pt idx="2">
                  <c:v>359.72</c:v>
                </c:pt>
                <c:pt idx="3">
                  <c:v>378.14</c:v>
                </c:pt>
                <c:pt idx="4">
                  <c:v>412.25</c:v>
                </c:pt>
              </c:numCache>
            </c:numRef>
          </c:val>
        </c:ser>
        <c:dLbls>
          <c:showLegendKey val="0"/>
          <c:showVal val="0"/>
          <c:showCatName val="0"/>
          <c:showSerName val="0"/>
          <c:showPercent val="0"/>
          <c:showBubbleSize val="0"/>
        </c:dLbls>
        <c:gapWidth val="180"/>
        <c:overlap val="-90"/>
        <c:axId val="247423616"/>
        <c:axId val="247673616"/>
      </c:barChart>
      <c:lineChart>
        <c:grouping val="standard"/>
        <c:varyColors val="0"/>
        <c:ser>
          <c:idx val="1"/>
          <c:order val="1"/>
          <c:tx>
            <c:strRef>
              <c:f>データ!$EJ$18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40909</c:v>
                </c:pt>
                <c:pt idx="1">
                  <c:v>41275</c:v>
                </c:pt>
                <c:pt idx="2">
                  <c:v>41640</c:v>
                </c:pt>
                <c:pt idx="3">
                  <c:v>42005</c:v>
                </c:pt>
                <c:pt idx="4">
                  <c:v>42370</c:v>
                </c:pt>
              </c:numCache>
            </c:numRef>
          </c:cat>
          <c:val>
            <c:numRef>
              <c:f>データ!$EK$18:$EO$18</c:f>
              <c:numCache>
                <c:formatCode>#,##0.00;"▲ "#,##0.00</c:formatCode>
                <c:ptCount val="5"/>
                <c:pt idx="0">
                  <c:v>352.45</c:v>
                </c:pt>
                <c:pt idx="1">
                  <c:v>354.55</c:v>
                </c:pt>
                <c:pt idx="2">
                  <c:v>357.88</c:v>
                </c:pt>
                <c:pt idx="3">
                  <c:v>359.59</c:v>
                </c:pt>
                <c:pt idx="4">
                  <c:v>368.87</c:v>
                </c:pt>
              </c:numCache>
            </c:numRef>
          </c:val>
          <c:smooth val="0"/>
        </c:ser>
        <c:dLbls>
          <c:showLegendKey val="0"/>
          <c:showVal val="0"/>
          <c:showCatName val="0"/>
          <c:showSerName val="0"/>
          <c:showPercent val="0"/>
          <c:showBubbleSize val="0"/>
        </c:dLbls>
        <c:marker val="1"/>
        <c:smooth val="0"/>
        <c:axId val="247423616"/>
        <c:axId val="247673616"/>
      </c:lineChart>
      <c:catAx>
        <c:axId val="247423616"/>
        <c:scaling>
          <c:orientation val="minMax"/>
        </c:scaling>
        <c:delete val="0"/>
        <c:axPos val="b"/>
        <c:numFmt formatCode="ge" sourceLinked="1"/>
        <c:majorTickMark val="none"/>
        <c:minorTickMark val="none"/>
        <c:tickLblPos val="none"/>
        <c:crossAx val="247673616"/>
        <c:crosses val="autoZero"/>
        <c:auto val="0"/>
        <c:lblAlgn val="ctr"/>
        <c:lblOffset val="100"/>
        <c:noMultiLvlLbl val="1"/>
      </c:catAx>
      <c:valAx>
        <c:axId val="24767361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74236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xdr:cNvPicPr>
              <a:picLocks noChangeAspect="1" noChangeArrowheads="1"/>
              <a:extLst>
                <a:ext uri="{84589F7E-364E-4C9E-8A38-B11213B215E9}">
                  <a14:cameraTool cellRange="データ!AJ11:AO13" spid="_x0000_s1085"/>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xdr:cNvPicPr>
              <a:picLocks noChangeAspect="1" noChangeArrowheads="1"/>
              <a:extLst>
                <a:ext uri="{84589F7E-364E-4C9E-8A38-B11213B215E9}">
                  <a14:cameraTool cellRange="データ!AU10:AZ12" spid="_x0000_s1086"/>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xdr:cNvPicPr>
              <a:picLocks noChangeAspect="1" noChangeArrowheads="1"/>
              <a:extLst>
                <a:ext uri="{84589F7E-364E-4C9E-8A38-B11213B215E9}">
                  <a14:cameraTool cellRange="データ!BF10:BK12" spid="_x0000_s1087"/>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xdr:cNvGrpSpPr/>
      </xdr:nvGrpSpPr>
      <xdr:grpSpPr>
        <a:xfrm>
          <a:off x="15171084" y="3184712"/>
          <a:ext cx="2221566" cy="758069"/>
          <a:chOff x="15464118" y="2936502"/>
          <a:chExt cx="2266389" cy="741260"/>
        </a:xfrm>
      </xdr:grpSpPr>
      <xdr:sp macro="" textlink="">
        <xdr:nvSpPr>
          <xdr:cNvPr id="10" name="テキスト ボックス 9"/>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xdr:cNvPicPr preferRelativeResize="0">
              <a:picLocks noChangeArrowheads="1"/>
              <a:extLst>
                <a:ext uri="{84589F7E-364E-4C9E-8A38-B11213B215E9}">
                  <a14:cameraTool cellRange="データ!CB10:CG14" spid="_x0000_s1088"/>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xdr:cNvPicPr>
              <a:picLocks noChangeAspect="1" noChangeArrowheads="1"/>
              <a:extLst>
                <a:ext uri="{84589F7E-364E-4C9E-8A38-B11213B215E9}">
                  <a14:cameraTool cellRange="データ!CV10:DA12" spid="_x0000_s1089"/>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xdr:cNvPicPr>
              <a:picLocks noChangeAspect="1" noChangeArrowheads="1"/>
              <a:extLst>
                <a:ext uri="{84589F7E-364E-4C9E-8A38-B11213B215E9}">
                  <a14:cameraTool cellRange="データ!DF10:DK12" spid="_x0000_s1090"/>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xdr:cNvPicPr>
              <a:picLocks noChangeAspect="1" noChangeArrowheads="1"/>
              <a:extLst>
                <a:ext uri="{84589F7E-364E-4C9E-8A38-B11213B215E9}">
                  <a14:cameraTool cellRange="データ!DP10:DU12" spid="_x0000_s1091"/>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xdr:cNvGrpSpPr/>
      </xdr:nvGrpSpPr>
      <xdr:grpSpPr>
        <a:xfrm>
          <a:off x="15171084" y="7243483"/>
          <a:ext cx="2221566" cy="520433"/>
          <a:chOff x="15464118" y="2936502"/>
          <a:chExt cx="2266389" cy="510348"/>
        </a:xfrm>
      </xdr:grpSpPr>
      <xdr:sp macro="" textlink="">
        <xdr:nvSpPr>
          <xdr:cNvPr id="31" name="テキスト ボックス 30"/>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xdr:cNvGrpSpPr/>
      </xdr:nvGrpSpPr>
      <xdr:grpSpPr>
        <a:xfrm>
          <a:off x="15277941" y="11861427"/>
          <a:ext cx="2221566" cy="520436"/>
          <a:chOff x="15464118" y="2936502"/>
          <a:chExt cx="2266389" cy="510350"/>
        </a:xfrm>
      </xdr:grpSpPr>
      <xdr:sp macro="" textlink="">
        <xdr:nvSpPr>
          <xdr:cNvPr id="37" name="テキスト ボックス 36"/>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xdr:cNvGrpSpPr/>
      </xdr:nvGrpSpPr>
      <xdr:grpSpPr>
        <a:xfrm>
          <a:off x="10772775" y="11861427"/>
          <a:ext cx="2373247" cy="520435"/>
          <a:chOff x="15312438" y="2936502"/>
          <a:chExt cx="2418070" cy="510349"/>
        </a:xfrm>
      </xdr:grpSpPr>
      <xdr:sp macro="" textlink="">
        <xdr:nvSpPr>
          <xdr:cNvPr id="43" name="テキスト ボックス 42"/>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xdr:cNvPicPr>
              <a:picLocks noChangeAspect="1" noChangeArrowheads="1"/>
              <a:extLst>
                <a:ext uri="{84589F7E-364E-4C9E-8A38-B11213B215E9}">
                  <a14:cameraTool cellRange="データ!ET10:EY12" spid="_x0000_s1092"/>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xdr:cNvPicPr>
              <a:picLocks noChangeAspect="1" noChangeArrowheads="1"/>
              <a:extLst>
                <a:ext uri="{84589F7E-364E-4C9E-8A38-B11213B215E9}">
                  <a14:cameraTool cellRange="データ!EJ10:EO12" spid="_x0000_s1093"/>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xdr:cNvPicPr>
              <a:picLocks noChangeAspect="1" noChangeArrowheads="1"/>
              <a:extLst>
                <a:ext uri="{84589F7E-364E-4C9E-8A38-B11213B215E9}">
                  <a14:cameraTool cellRange="データ!DZ10:EE12" spid="_x0000_s1094"/>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xdr:cNvPicPr>
              <a:picLocks noChangeAspect="1" noChangeArrowheads="1"/>
              <a:extLst>
                <a:ext uri="{84589F7E-364E-4C9E-8A38-B11213B215E9}">
                  <a14:cameraTool cellRange="データ!FD10:FI12" spid="_x0000_s1095"/>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xdr:cNvPicPr>
              <a:picLocks noChangeAspect="1" noChangeArrowheads="1"/>
              <a:extLst>
                <a:ext uri="{84589F7E-364E-4C9E-8A38-B11213B215E9}">
                  <a14:cameraTool cellRange="データ!BQ10:BV12" spid="_x0000_s1096"/>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xdr:cNvGrpSpPr/>
      </xdr:nvGrpSpPr>
      <xdr:grpSpPr>
        <a:xfrm>
          <a:off x="6432097" y="7234917"/>
          <a:ext cx="2221565" cy="520433"/>
          <a:chOff x="15464118" y="2936502"/>
          <a:chExt cx="2266389" cy="510348"/>
        </a:xfrm>
      </xdr:grpSpPr>
      <xdr:sp macro="" textlink="">
        <xdr:nvSpPr>
          <xdr:cNvPr id="60" name="テキスト ボックス 59"/>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Normal="100" zoomScaleSheetLayoutView="100" workbookViewId="0">
      <selection activeCell="Z8" sqref="Z8:AG8"/>
    </sheetView>
  </sheetViews>
  <sheetFormatPr defaultColWidth="2.625" defaultRowHeight="13.5"/>
  <cols>
    <col min="1" max="1" width="2.625" style="3" customWidth="1"/>
    <col min="2" max="67" width="3.75" style="3" customWidth="1"/>
    <col min="68" max="78" width="3.125" style="3" customWidth="1"/>
    <col min="79" max="79" width="4.5" style="3" bestFit="1" customWidth="1"/>
    <col min="80"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row>
    <row r="3" spans="1:7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row>
    <row r="4" spans="1:7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132" t="str">
        <f>データ!O6</f>
        <v>長崎県　佐世保市</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2"/>
      <c r="AI6" s="5"/>
      <c r="AJ6" s="6"/>
      <c r="AK6" s="6"/>
      <c r="AL6" s="6"/>
      <c r="AM6" s="6"/>
      <c r="AN6" s="6"/>
      <c r="AO6" s="6"/>
      <c r="AP6" s="6"/>
      <c r="AQ6" s="7"/>
      <c r="AR6" s="7"/>
      <c r="AS6" s="7"/>
      <c r="AT6" s="7"/>
      <c r="AU6" s="7"/>
      <c r="AV6" s="7"/>
      <c r="AW6" s="7"/>
      <c r="AX6" s="7"/>
      <c r="AY6" s="7"/>
      <c r="AZ6" s="7"/>
      <c r="BA6" s="7"/>
      <c r="BB6" s="7"/>
      <c r="BC6" s="7"/>
      <c r="BD6" s="7"/>
      <c r="BE6" s="7"/>
      <c r="BF6" s="7"/>
      <c r="BG6" s="4"/>
      <c r="BH6" s="2"/>
      <c r="BI6" s="2"/>
      <c r="BJ6" s="4"/>
      <c r="BK6" s="4"/>
      <c r="BL6" s="4"/>
      <c r="BM6" s="4"/>
      <c r="BN6" s="4"/>
      <c r="BO6" s="8"/>
      <c r="BP6" s="4"/>
      <c r="BQ6" s="4"/>
      <c r="BR6" s="4"/>
      <c r="BS6" s="4"/>
      <c r="BT6" s="4"/>
      <c r="BU6" s="4"/>
      <c r="BV6" s="4"/>
      <c r="BW6" s="4"/>
      <c r="BX6" s="4"/>
      <c r="BY6" s="4"/>
      <c r="BZ6" s="4"/>
    </row>
    <row r="7" spans="1:78" ht="18.75" customHeight="1">
      <c r="A7" s="2"/>
      <c r="B7" s="111" t="s">
        <v>1</v>
      </c>
      <c r="C7" s="112"/>
      <c r="D7" s="112"/>
      <c r="E7" s="112"/>
      <c r="F7" s="112"/>
      <c r="G7" s="112"/>
      <c r="H7" s="112"/>
      <c r="I7" s="113"/>
      <c r="J7" s="111" t="s">
        <v>2</v>
      </c>
      <c r="K7" s="112"/>
      <c r="L7" s="112"/>
      <c r="M7" s="112"/>
      <c r="N7" s="112"/>
      <c r="O7" s="112"/>
      <c r="P7" s="112"/>
      <c r="Q7" s="113"/>
      <c r="R7" s="111" t="s">
        <v>3</v>
      </c>
      <c r="S7" s="112"/>
      <c r="T7" s="112"/>
      <c r="U7" s="112"/>
      <c r="V7" s="112"/>
      <c r="W7" s="112"/>
      <c r="X7" s="112"/>
      <c r="Y7" s="113"/>
      <c r="Z7" s="111" t="s">
        <v>4</v>
      </c>
      <c r="AA7" s="112"/>
      <c r="AB7" s="112"/>
      <c r="AC7" s="112"/>
      <c r="AD7" s="112"/>
      <c r="AE7" s="112"/>
      <c r="AF7" s="112"/>
      <c r="AG7" s="113"/>
      <c r="AH7" s="4"/>
      <c r="AJ7" s="133"/>
      <c r="AK7" s="134"/>
      <c r="AL7" s="134"/>
      <c r="AM7" s="134"/>
      <c r="AN7" s="134"/>
      <c r="AO7" s="134"/>
      <c r="AP7" s="135"/>
      <c r="AQ7" s="136">
        <f>データ!I10</f>
        <v>40909</v>
      </c>
      <c r="AR7" s="136"/>
      <c r="AS7" s="136"/>
      <c r="AT7" s="136"/>
      <c r="AU7" s="137"/>
      <c r="AV7" s="138">
        <f>データ!J10</f>
        <v>41275</v>
      </c>
      <c r="AW7" s="136"/>
      <c r="AX7" s="136"/>
      <c r="AY7" s="136"/>
      <c r="AZ7" s="137"/>
      <c r="BA7" s="138">
        <f>データ!K10</f>
        <v>41640</v>
      </c>
      <c r="BB7" s="136"/>
      <c r="BC7" s="136"/>
      <c r="BD7" s="136"/>
      <c r="BE7" s="137"/>
      <c r="BF7" s="138">
        <f>データ!L10</f>
        <v>42005</v>
      </c>
      <c r="BG7" s="136"/>
      <c r="BH7" s="136"/>
      <c r="BI7" s="136"/>
      <c r="BJ7" s="137"/>
      <c r="BK7" s="138">
        <f>データ!M10</f>
        <v>42370</v>
      </c>
      <c r="BL7" s="136"/>
      <c r="BM7" s="136"/>
      <c r="BN7" s="136"/>
      <c r="BO7" s="137"/>
      <c r="BS7" s="9"/>
      <c r="BT7" s="9"/>
      <c r="BU7" s="9"/>
      <c r="BV7" s="9"/>
      <c r="BW7" s="9"/>
      <c r="BX7" s="9"/>
      <c r="BY7" s="9"/>
    </row>
    <row r="8" spans="1:78" ht="18.75" customHeight="1">
      <c r="A8" s="2"/>
      <c r="B8" s="125" t="str">
        <f>データ!P6</f>
        <v>法適用</v>
      </c>
      <c r="C8" s="126"/>
      <c r="D8" s="126"/>
      <c r="E8" s="126"/>
      <c r="F8" s="126"/>
      <c r="G8" s="126"/>
      <c r="H8" s="126"/>
      <c r="I8" s="127"/>
      <c r="J8" s="125" t="str">
        <f>データ!Q6</f>
        <v>交通事業</v>
      </c>
      <c r="K8" s="126"/>
      <c r="L8" s="126"/>
      <c r="M8" s="126"/>
      <c r="N8" s="126"/>
      <c r="O8" s="126"/>
      <c r="P8" s="126"/>
      <c r="Q8" s="127"/>
      <c r="R8" s="125" t="str">
        <f>データ!R6</f>
        <v>自動車運送事業</v>
      </c>
      <c r="S8" s="126"/>
      <c r="T8" s="126"/>
      <c r="U8" s="126"/>
      <c r="V8" s="126"/>
      <c r="W8" s="126"/>
      <c r="X8" s="126"/>
      <c r="Y8" s="127"/>
      <c r="Z8" s="128" t="s">
        <v>127</v>
      </c>
      <c r="AA8" s="129"/>
      <c r="AB8" s="129"/>
      <c r="AC8" s="129"/>
      <c r="AD8" s="129"/>
      <c r="AE8" s="129"/>
      <c r="AF8" s="129"/>
      <c r="AG8" s="130"/>
      <c r="AH8" s="4"/>
      <c r="AJ8" s="119" t="s">
        <v>5</v>
      </c>
      <c r="AK8" s="120"/>
      <c r="AL8" s="120"/>
      <c r="AM8" s="120"/>
      <c r="AN8" s="120"/>
      <c r="AO8" s="120"/>
      <c r="AP8" s="121"/>
      <c r="AQ8" s="122">
        <f>データ!AB6</f>
        <v>9364</v>
      </c>
      <c r="AR8" s="122"/>
      <c r="AS8" s="122"/>
      <c r="AT8" s="122"/>
      <c r="AU8" s="123"/>
      <c r="AV8" s="124">
        <f>データ!AC6</f>
        <v>9292</v>
      </c>
      <c r="AW8" s="122"/>
      <c r="AX8" s="122"/>
      <c r="AY8" s="122"/>
      <c r="AZ8" s="123"/>
      <c r="BA8" s="124">
        <f>データ!AD6</f>
        <v>8576</v>
      </c>
      <c r="BB8" s="122"/>
      <c r="BC8" s="122"/>
      <c r="BD8" s="122"/>
      <c r="BE8" s="123"/>
      <c r="BF8" s="124">
        <f>データ!AE6</f>
        <v>7458</v>
      </c>
      <c r="BG8" s="122"/>
      <c r="BH8" s="122"/>
      <c r="BI8" s="122"/>
      <c r="BJ8" s="123"/>
      <c r="BK8" s="124">
        <f>データ!AF6</f>
        <v>6923</v>
      </c>
      <c r="BL8" s="122"/>
      <c r="BM8" s="122"/>
      <c r="BN8" s="122"/>
      <c r="BO8" s="123"/>
      <c r="BS8" s="10"/>
      <c r="BT8" s="10"/>
      <c r="BU8" s="10"/>
      <c r="BV8" s="10"/>
      <c r="BW8" s="10"/>
      <c r="BX8" s="10"/>
      <c r="BY8" s="10"/>
    </row>
    <row r="9" spans="1:78" ht="18.75" customHeight="1">
      <c r="A9" s="2"/>
      <c r="B9" s="111" t="s">
        <v>6</v>
      </c>
      <c r="C9" s="112"/>
      <c r="D9" s="112"/>
      <c r="E9" s="112"/>
      <c r="F9" s="112"/>
      <c r="G9" s="112"/>
      <c r="H9" s="112"/>
      <c r="I9" s="113"/>
      <c r="J9" s="114" t="s">
        <v>7</v>
      </c>
      <c r="K9" s="114"/>
      <c r="L9" s="114"/>
      <c r="M9" s="114"/>
      <c r="N9" s="114"/>
      <c r="O9" s="114"/>
      <c r="P9" s="114"/>
      <c r="Q9" s="114"/>
      <c r="R9" s="114" t="s">
        <v>8</v>
      </c>
      <c r="S9" s="114"/>
      <c r="T9" s="114"/>
      <c r="U9" s="114"/>
      <c r="V9" s="114"/>
      <c r="W9" s="114"/>
      <c r="X9" s="114"/>
      <c r="Y9" s="114"/>
      <c r="Z9" s="114" t="s">
        <v>9</v>
      </c>
      <c r="AA9" s="114"/>
      <c r="AB9" s="114"/>
      <c r="AC9" s="114"/>
      <c r="AD9" s="114"/>
      <c r="AE9" s="114"/>
      <c r="AF9" s="114"/>
      <c r="AG9" s="114"/>
      <c r="AH9" s="4"/>
      <c r="AJ9" s="119" t="s">
        <v>10</v>
      </c>
      <c r="AK9" s="120"/>
      <c r="AL9" s="120"/>
      <c r="AM9" s="120"/>
      <c r="AN9" s="120"/>
      <c r="AO9" s="120"/>
      <c r="AP9" s="121"/>
      <c r="AQ9" s="115">
        <f>データ!AG6</f>
        <v>22017</v>
      </c>
      <c r="AR9" s="116"/>
      <c r="AS9" s="116"/>
      <c r="AT9" s="116"/>
      <c r="AU9" s="116"/>
      <c r="AV9" s="117">
        <f>データ!AH6</f>
        <v>20731</v>
      </c>
      <c r="AW9" s="118"/>
      <c r="AX9" s="118"/>
      <c r="AY9" s="118"/>
      <c r="AZ9" s="115"/>
      <c r="BA9" s="117">
        <f>データ!AI6</f>
        <v>15834</v>
      </c>
      <c r="BB9" s="118"/>
      <c r="BC9" s="118"/>
      <c r="BD9" s="118"/>
      <c r="BE9" s="115"/>
      <c r="BF9" s="117">
        <f>データ!AJ6</f>
        <v>12993</v>
      </c>
      <c r="BG9" s="118"/>
      <c r="BH9" s="118"/>
      <c r="BI9" s="118"/>
      <c r="BJ9" s="115"/>
      <c r="BK9" s="117">
        <f>データ!AK6</f>
        <v>10476</v>
      </c>
      <c r="BL9" s="118"/>
      <c r="BM9" s="118"/>
      <c r="BN9" s="118"/>
      <c r="BO9" s="115"/>
      <c r="BP9" s="11"/>
      <c r="BQ9" s="11"/>
      <c r="BR9" s="11"/>
      <c r="BS9" s="11"/>
      <c r="BT9" s="11"/>
      <c r="BU9" s="11"/>
      <c r="BV9" s="11"/>
      <c r="BW9" s="11"/>
      <c r="BX9" s="11"/>
      <c r="BY9" s="11"/>
    </row>
    <row r="10" spans="1:78" ht="18.399999999999999" customHeight="1">
      <c r="A10" s="2"/>
      <c r="B10" s="106" t="str">
        <f>データ!T6</f>
        <v>-</v>
      </c>
      <c r="C10" s="107"/>
      <c r="D10" s="107"/>
      <c r="E10" s="107"/>
      <c r="F10" s="107"/>
      <c r="G10" s="107"/>
      <c r="H10" s="107"/>
      <c r="I10" s="108"/>
      <c r="J10" s="109">
        <f>データ!U6</f>
        <v>163.9</v>
      </c>
      <c r="K10" s="109"/>
      <c r="L10" s="109"/>
      <c r="M10" s="109"/>
      <c r="N10" s="109"/>
      <c r="O10" s="109"/>
      <c r="P10" s="109"/>
      <c r="Q10" s="109"/>
      <c r="R10" s="110">
        <f>データ!V6</f>
        <v>3301</v>
      </c>
      <c r="S10" s="110"/>
      <c r="T10" s="110"/>
      <c r="U10" s="110"/>
      <c r="V10" s="110"/>
      <c r="W10" s="110"/>
      <c r="X10" s="110"/>
      <c r="Y10" s="110"/>
      <c r="Z10" s="110">
        <f>データ!W6</f>
        <v>101</v>
      </c>
      <c r="AA10" s="110"/>
      <c r="AB10" s="110"/>
      <c r="AC10" s="110"/>
      <c r="AD10" s="110"/>
      <c r="AE10" s="110"/>
      <c r="AF10" s="110"/>
      <c r="AG10" s="110"/>
      <c r="AH10" s="2"/>
      <c r="AZ10" s="12"/>
      <c r="BH10" s="2"/>
      <c r="BI10" s="2"/>
      <c r="BJ10" s="2"/>
      <c r="BK10" s="2"/>
      <c r="BL10" s="13"/>
      <c r="BM10" s="13"/>
      <c r="BN10" s="14"/>
      <c r="BO10" s="13"/>
      <c r="BP10" s="13"/>
      <c r="BQ10" s="13"/>
      <c r="BR10" s="13"/>
      <c r="BS10" s="13"/>
      <c r="BT10" s="13"/>
      <c r="BU10" s="13"/>
      <c r="BV10" s="13"/>
      <c r="BW10" s="13"/>
      <c r="BX10" s="13"/>
      <c r="BY10" s="13"/>
    </row>
    <row r="11" spans="1:78" ht="18.399999999999999" customHeight="1">
      <c r="A11" s="2"/>
      <c r="B11" s="111" t="s">
        <v>11</v>
      </c>
      <c r="C11" s="112"/>
      <c r="D11" s="112"/>
      <c r="E11" s="112"/>
      <c r="F11" s="112"/>
      <c r="G11" s="112"/>
      <c r="H11" s="112"/>
      <c r="I11" s="113"/>
      <c r="J11" s="114" t="s">
        <v>12</v>
      </c>
      <c r="K11" s="114"/>
      <c r="L11" s="114"/>
      <c r="M11" s="114"/>
      <c r="N11" s="114"/>
      <c r="O11" s="114"/>
      <c r="P11" s="114"/>
      <c r="Q11" s="111"/>
      <c r="R11" s="111" t="s">
        <v>13</v>
      </c>
      <c r="S11" s="112"/>
      <c r="T11" s="112"/>
      <c r="U11" s="112"/>
      <c r="V11" s="112"/>
      <c r="W11" s="112"/>
      <c r="X11" s="112"/>
      <c r="Y11" s="113"/>
      <c r="Z11" s="114" t="s">
        <v>14</v>
      </c>
      <c r="AA11" s="114"/>
      <c r="AB11" s="114"/>
      <c r="AC11" s="114"/>
      <c r="AD11" s="114"/>
      <c r="AE11" s="114"/>
      <c r="AF11" s="114"/>
      <c r="AG11" s="11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5"/>
      <c r="BM11" s="15"/>
      <c r="BN11" s="15"/>
      <c r="BO11" s="15"/>
      <c r="BP11" s="15"/>
      <c r="BQ11" s="15"/>
      <c r="BR11" s="15"/>
      <c r="BS11" s="15"/>
      <c r="BT11" s="15"/>
      <c r="BU11" s="15"/>
      <c r="BV11" s="15"/>
      <c r="BW11" s="15"/>
      <c r="BX11" s="15"/>
      <c r="BY11" s="15"/>
      <c r="BZ11" s="15"/>
    </row>
    <row r="12" spans="1:78" ht="18.399999999999999" customHeight="1">
      <c r="A12" s="2"/>
      <c r="B12" s="101">
        <f>データ!X6</f>
        <v>58</v>
      </c>
      <c r="C12" s="102"/>
      <c r="D12" s="102"/>
      <c r="E12" s="102"/>
      <c r="F12" s="102"/>
      <c r="G12" s="102"/>
      <c r="H12" s="102"/>
      <c r="I12" s="103"/>
      <c r="J12" s="104">
        <f>データ!Y6</f>
        <v>66.3</v>
      </c>
      <c r="K12" s="104"/>
      <c r="L12" s="104"/>
      <c r="M12" s="104"/>
      <c r="N12" s="104"/>
      <c r="O12" s="104"/>
      <c r="P12" s="104"/>
      <c r="Q12" s="104"/>
      <c r="R12" s="105" t="str">
        <f>データ!Z6</f>
        <v>有</v>
      </c>
      <c r="S12" s="105"/>
      <c r="T12" s="105"/>
      <c r="U12" s="105"/>
      <c r="V12" s="105"/>
      <c r="W12" s="105"/>
      <c r="X12" s="105"/>
      <c r="Y12" s="105"/>
      <c r="Z12" s="105" t="str">
        <f>データ!AA6</f>
        <v>有</v>
      </c>
      <c r="AA12" s="105"/>
      <c r="AB12" s="105"/>
      <c r="AC12" s="105"/>
      <c r="AD12" s="105"/>
      <c r="AE12" s="105"/>
      <c r="AF12" s="105"/>
      <c r="AG12" s="105"/>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5"/>
      <c r="BN12" s="15"/>
      <c r="BO12" s="15"/>
      <c r="BP12" s="15"/>
      <c r="BQ12" s="15"/>
      <c r="BR12" s="15"/>
      <c r="BS12" s="15"/>
      <c r="BT12" s="15"/>
      <c r="BU12" s="15"/>
      <c r="BV12" s="15"/>
      <c r="BW12" s="15"/>
      <c r="BX12" s="15"/>
      <c r="BY12" s="15"/>
      <c r="BZ12" s="15"/>
    </row>
    <row r="13" spans="1:78" ht="18.399999999999999" customHeight="1">
      <c r="A13" s="2"/>
      <c r="B13" s="16" t="s">
        <v>15</v>
      </c>
      <c r="C13" s="17"/>
      <c r="D13" s="17"/>
      <c r="E13" s="17"/>
      <c r="F13" s="17"/>
      <c r="G13" s="17"/>
      <c r="H13" s="17"/>
      <c r="I13" s="17"/>
      <c r="J13" s="17"/>
      <c r="K13" s="17"/>
      <c r="L13" s="17"/>
      <c r="M13" s="17"/>
      <c r="N13" s="17"/>
      <c r="O13" s="17"/>
      <c r="P13" s="17"/>
      <c r="Q13" s="17"/>
      <c r="R13" s="18"/>
      <c r="S13" s="19"/>
      <c r="T13" s="20"/>
      <c r="U13" s="20"/>
      <c r="V13" s="20"/>
      <c r="W13" s="20"/>
      <c r="X13" s="20"/>
      <c r="Y13" s="20"/>
      <c r="Z13" s="21"/>
      <c r="AA13" s="21"/>
      <c r="AB13" s="21"/>
      <c r="AC13" s="21"/>
      <c r="AD13" s="21"/>
      <c r="AE13" s="21"/>
      <c r="AF13" s="21"/>
      <c r="AG13" s="21"/>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5" t="s">
        <v>16</v>
      </c>
      <c r="BM13" s="15"/>
      <c r="BN13" s="15"/>
      <c r="BO13" s="15"/>
      <c r="BP13" s="15"/>
      <c r="BQ13" s="15"/>
      <c r="BR13" s="15"/>
      <c r="BS13" s="15"/>
      <c r="BT13" s="15"/>
      <c r="BU13" s="15"/>
      <c r="BV13" s="15"/>
      <c r="BW13" s="15"/>
      <c r="BX13" s="15"/>
      <c r="BY13" s="15"/>
      <c r="BZ13" s="15"/>
    </row>
    <row r="14" spans="1:78" ht="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2"/>
      <c r="BM14" s="22"/>
      <c r="BN14" s="22"/>
      <c r="BO14" s="22"/>
      <c r="BP14" s="22"/>
      <c r="BQ14" s="22"/>
      <c r="BR14" s="22"/>
      <c r="BS14" s="22"/>
      <c r="BT14" s="22"/>
      <c r="BU14" s="22"/>
      <c r="BV14" s="22"/>
      <c r="BW14" s="22"/>
      <c r="BX14" s="22"/>
      <c r="BY14" s="22"/>
      <c r="BZ14" s="22"/>
    </row>
    <row r="15" spans="1:78" ht="13.5" customHeight="1">
      <c r="A15" s="2"/>
      <c r="B15" s="91" t="s">
        <v>17</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2"/>
      <c r="BL15" s="93" t="s">
        <v>18</v>
      </c>
      <c r="BM15" s="94"/>
      <c r="BN15" s="94"/>
      <c r="BO15" s="94"/>
      <c r="BP15" s="94"/>
      <c r="BQ15" s="94"/>
      <c r="BR15" s="94"/>
      <c r="BS15" s="94"/>
      <c r="BT15" s="94"/>
      <c r="BU15" s="94"/>
      <c r="BV15" s="94"/>
      <c r="BW15" s="94"/>
      <c r="BX15" s="94"/>
      <c r="BY15" s="94"/>
      <c r="BZ15" s="95"/>
    </row>
    <row r="16" spans="1:78" ht="13.5" customHeight="1" thickBot="1">
      <c r="A16" s="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2"/>
      <c r="BL16" s="96"/>
      <c r="BM16" s="97"/>
      <c r="BN16" s="97"/>
      <c r="BO16" s="97"/>
      <c r="BP16" s="97"/>
      <c r="BQ16" s="97"/>
      <c r="BR16" s="97"/>
      <c r="BS16" s="97"/>
      <c r="BT16" s="97"/>
      <c r="BU16" s="97"/>
      <c r="BV16" s="97"/>
      <c r="BW16" s="97"/>
      <c r="BX16" s="97"/>
      <c r="BY16" s="97"/>
      <c r="BZ16" s="98"/>
    </row>
    <row r="17" spans="1:78" ht="13.5" customHeight="1" thickTop="1">
      <c r="A17" s="2"/>
      <c r="B17" s="2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5"/>
      <c r="BK17" s="2"/>
      <c r="BL17" s="85" t="s">
        <v>126</v>
      </c>
      <c r="BM17" s="86"/>
      <c r="BN17" s="86"/>
      <c r="BO17" s="86"/>
      <c r="BP17" s="86"/>
      <c r="BQ17" s="86"/>
      <c r="BR17" s="86"/>
      <c r="BS17" s="86"/>
      <c r="BT17" s="86"/>
      <c r="BU17" s="86"/>
      <c r="BV17" s="86"/>
      <c r="BW17" s="86"/>
      <c r="BX17" s="86"/>
      <c r="BY17" s="86"/>
      <c r="BZ17" s="87"/>
    </row>
    <row r="18" spans="1:78" ht="13.5" customHeight="1">
      <c r="A18" s="2"/>
      <c r="B18" s="23"/>
      <c r="C18" s="9"/>
      <c r="D18" s="9"/>
      <c r="E18" s="9"/>
      <c r="F18" s="9"/>
      <c r="G18" s="9"/>
      <c r="H18" s="9"/>
      <c r="I18" s="9"/>
      <c r="J18" s="9"/>
      <c r="K18" s="9"/>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5"/>
      <c r="BK18" s="2"/>
      <c r="BL18" s="85"/>
      <c r="BM18" s="86"/>
      <c r="BN18" s="86"/>
      <c r="BO18" s="86"/>
      <c r="BP18" s="86"/>
      <c r="BQ18" s="86"/>
      <c r="BR18" s="86"/>
      <c r="BS18" s="86"/>
      <c r="BT18" s="86"/>
      <c r="BU18" s="86"/>
      <c r="BV18" s="86"/>
      <c r="BW18" s="86"/>
      <c r="BX18" s="86"/>
      <c r="BY18" s="86"/>
      <c r="BZ18" s="87"/>
    </row>
    <row r="19" spans="1:78" ht="13.5" customHeight="1">
      <c r="A19" s="2"/>
      <c r="B19" s="23"/>
      <c r="C19" s="9"/>
      <c r="D19" s="9"/>
      <c r="E19" s="9"/>
      <c r="F19" s="9"/>
      <c r="G19" s="9"/>
      <c r="H19" s="9"/>
      <c r="I19" s="9"/>
      <c r="J19" s="9"/>
      <c r="K19" s="9"/>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5"/>
      <c r="BK19" s="2"/>
      <c r="BL19" s="85"/>
      <c r="BM19" s="86"/>
      <c r="BN19" s="86"/>
      <c r="BO19" s="86"/>
      <c r="BP19" s="86"/>
      <c r="BQ19" s="86"/>
      <c r="BR19" s="86"/>
      <c r="BS19" s="86"/>
      <c r="BT19" s="86"/>
      <c r="BU19" s="86"/>
      <c r="BV19" s="86"/>
      <c r="BW19" s="86"/>
      <c r="BX19" s="86"/>
      <c r="BY19" s="86"/>
      <c r="BZ19" s="87"/>
    </row>
    <row r="20" spans="1:78" ht="13.5" customHeight="1">
      <c r="A20" s="2"/>
      <c r="B20" s="23"/>
      <c r="C20" s="26"/>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5"/>
      <c r="BK20" s="2"/>
      <c r="BL20" s="85"/>
      <c r="BM20" s="86"/>
      <c r="BN20" s="86"/>
      <c r="BO20" s="86"/>
      <c r="BP20" s="86"/>
      <c r="BQ20" s="86"/>
      <c r="BR20" s="86"/>
      <c r="BS20" s="86"/>
      <c r="BT20" s="86"/>
      <c r="BU20" s="86"/>
      <c r="BV20" s="86"/>
      <c r="BW20" s="86"/>
      <c r="BX20" s="86"/>
      <c r="BY20" s="86"/>
      <c r="BZ20" s="87"/>
    </row>
    <row r="21" spans="1:78" ht="13.5" customHeight="1">
      <c r="A21" s="2"/>
      <c r="B21" s="23"/>
      <c r="C21" s="26"/>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5"/>
      <c r="BK21" s="2"/>
      <c r="BL21" s="85"/>
      <c r="BM21" s="86"/>
      <c r="BN21" s="86"/>
      <c r="BO21" s="86"/>
      <c r="BP21" s="86"/>
      <c r="BQ21" s="86"/>
      <c r="BR21" s="86"/>
      <c r="BS21" s="86"/>
      <c r="BT21" s="86"/>
      <c r="BU21" s="86"/>
      <c r="BV21" s="86"/>
      <c r="BW21" s="86"/>
      <c r="BX21" s="86"/>
      <c r="BY21" s="86"/>
      <c r="BZ21" s="87"/>
    </row>
    <row r="22" spans="1:78" ht="13.5" customHeight="1">
      <c r="A22" s="2"/>
      <c r="B22" s="27"/>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9"/>
      <c r="BK22" s="2"/>
      <c r="BL22" s="85"/>
      <c r="BM22" s="86"/>
      <c r="BN22" s="86"/>
      <c r="BO22" s="86"/>
      <c r="BP22" s="86"/>
      <c r="BQ22" s="86"/>
      <c r="BR22" s="86"/>
      <c r="BS22" s="86"/>
      <c r="BT22" s="86"/>
      <c r="BU22" s="86"/>
      <c r="BV22" s="86"/>
      <c r="BW22" s="86"/>
      <c r="BX22" s="86"/>
      <c r="BY22" s="86"/>
      <c r="BZ22" s="87"/>
    </row>
    <row r="23" spans="1:78" ht="13.5" customHeight="1">
      <c r="A23" s="2"/>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9"/>
      <c r="BK23" s="2"/>
      <c r="BL23" s="85"/>
      <c r="BM23" s="86"/>
      <c r="BN23" s="86"/>
      <c r="BO23" s="86"/>
      <c r="BP23" s="86"/>
      <c r="BQ23" s="86"/>
      <c r="BR23" s="86"/>
      <c r="BS23" s="86"/>
      <c r="BT23" s="86"/>
      <c r="BU23" s="86"/>
      <c r="BV23" s="86"/>
      <c r="BW23" s="86"/>
      <c r="BX23" s="86"/>
      <c r="BY23" s="86"/>
      <c r="BZ23" s="87"/>
    </row>
    <row r="24" spans="1:78" ht="13.5" customHeight="1">
      <c r="A24" s="2"/>
      <c r="B24" s="27"/>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9"/>
      <c r="BK24" s="2"/>
      <c r="BL24" s="85"/>
      <c r="BM24" s="86"/>
      <c r="BN24" s="86"/>
      <c r="BO24" s="86"/>
      <c r="BP24" s="86"/>
      <c r="BQ24" s="86"/>
      <c r="BR24" s="86"/>
      <c r="BS24" s="86"/>
      <c r="BT24" s="86"/>
      <c r="BU24" s="86"/>
      <c r="BV24" s="86"/>
      <c r="BW24" s="86"/>
      <c r="BX24" s="86"/>
      <c r="BY24" s="86"/>
      <c r="BZ24" s="87"/>
    </row>
    <row r="25" spans="1:78" ht="13.5" customHeight="1">
      <c r="A25" s="2"/>
      <c r="B25" s="27"/>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9"/>
      <c r="BK25" s="2"/>
      <c r="BL25" s="85"/>
      <c r="BM25" s="86"/>
      <c r="BN25" s="86"/>
      <c r="BO25" s="86"/>
      <c r="BP25" s="86"/>
      <c r="BQ25" s="86"/>
      <c r="BR25" s="86"/>
      <c r="BS25" s="86"/>
      <c r="BT25" s="86"/>
      <c r="BU25" s="86"/>
      <c r="BV25" s="86"/>
      <c r="BW25" s="86"/>
      <c r="BX25" s="86"/>
      <c r="BY25" s="86"/>
      <c r="BZ25" s="87"/>
    </row>
    <row r="26" spans="1:78" ht="13.5" customHeight="1">
      <c r="A26" s="2"/>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9"/>
      <c r="BK26" s="2"/>
      <c r="BL26" s="85"/>
      <c r="BM26" s="86"/>
      <c r="BN26" s="86"/>
      <c r="BO26" s="86"/>
      <c r="BP26" s="86"/>
      <c r="BQ26" s="86"/>
      <c r="BR26" s="86"/>
      <c r="BS26" s="86"/>
      <c r="BT26" s="86"/>
      <c r="BU26" s="86"/>
      <c r="BV26" s="86"/>
      <c r="BW26" s="86"/>
      <c r="BX26" s="86"/>
      <c r="BY26" s="86"/>
      <c r="BZ26" s="87"/>
    </row>
    <row r="27" spans="1:78" ht="13.5" customHeight="1">
      <c r="A27" s="2"/>
      <c r="B27" s="27"/>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2"/>
      <c r="BL27" s="85"/>
      <c r="BM27" s="86"/>
      <c r="BN27" s="86"/>
      <c r="BO27" s="86"/>
      <c r="BP27" s="86"/>
      <c r="BQ27" s="86"/>
      <c r="BR27" s="86"/>
      <c r="BS27" s="86"/>
      <c r="BT27" s="86"/>
      <c r="BU27" s="86"/>
      <c r="BV27" s="86"/>
      <c r="BW27" s="86"/>
      <c r="BX27" s="86"/>
      <c r="BY27" s="86"/>
      <c r="BZ27" s="87"/>
    </row>
    <row r="28" spans="1:78" ht="13.5" customHeight="1">
      <c r="A28" s="2"/>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9"/>
      <c r="BK28" s="2"/>
      <c r="BL28" s="85"/>
      <c r="BM28" s="86"/>
      <c r="BN28" s="86"/>
      <c r="BO28" s="86"/>
      <c r="BP28" s="86"/>
      <c r="BQ28" s="86"/>
      <c r="BR28" s="86"/>
      <c r="BS28" s="86"/>
      <c r="BT28" s="86"/>
      <c r="BU28" s="86"/>
      <c r="BV28" s="86"/>
      <c r="BW28" s="86"/>
      <c r="BX28" s="86"/>
      <c r="BY28" s="86"/>
      <c r="BZ28" s="87"/>
    </row>
    <row r="29" spans="1:78" ht="13.5" customHeight="1">
      <c r="A29" s="2"/>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9"/>
      <c r="BK29" s="2"/>
      <c r="BL29" s="85"/>
      <c r="BM29" s="86"/>
      <c r="BN29" s="86"/>
      <c r="BO29" s="86"/>
      <c r="BP29" s="86"/>
      <c r="BQ29" s="86"/>
      <c r="BR29" s="86"/>
      <c r="BS29" s="86"/>
      <c r="BT29" s="86"/>
      <c r="BU29" s="86"/>
      <c r="BV29" s="86"/>
      <c r="BW29" s="86"/>
      <c r="BX29" s="86"/>
      <c r="BY29" s="86"/>
      <c r="BZ29" s="87"/>
    </row>
    <row r="30" spans="1:78" ht="13.5" customHeight="1">
      <c r="A30" s="2"/>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9"/>
      <c r="BK30" s="2"/>
      <c r="BL30" s="85"/>
      <c r="BM30" s="86"/>
      <c r="BN30" s="86"/>
      <c r="BO30" s="86"/>
      <c r="BP30" s="86"/>
      <c r="BQ30" s="86"/>
      <c r="BR30" s="86"/>
      <c r="BS30" s="86"/>
      <c r="BT30" s="86"/>
      <c r="BU30" s="86"/>
      <c r="BV30" s="86"/>
      <c r="BW30" s="86"/>
      <c r="BX30" s="86"/>
      <c r="BY30" s="86"/>
      <c r="BZ30" s="87"/>
    </row>
    <row r="31" spans="1:78" ht="13.5" customHeight="1">
      <c r="A31" s="2"/>
      <c r="B31" s="27"/>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9"/>
      <c r="BK31" s="2"/>
      <c r="BL31" s="85"/>
      <c r="BM31" s="86"/>
      <c r="BN31" s="86"/>
      <c r="BO31" s="86"/>
      <c r="BP31" s="86"/>
      <c r="BQ31" s="86"/>
      <c r="BR31" s="86"/>
      <c r="BS31" s="86"/>
      <c r="BT31" s="86"/>
      <c r="BU31" s="86"/>
      <c r="BV31" s="86"/>
      <c r="BW31" s="86"/>
      <c r="BX31" s="86"/>
      <c r="BY31" s="86"/>
      <c r="BZ31" s="87"/>
    </row>
    <row r="32" spans="1:78" ht="13.5" customHeight="1">
      <c r="A32" s="2"/>
      <c r="B32" s="27"/>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9"/>
      <c r="BK32" s="2"/>
      <c r="BL32" s="85"/>
      <c r="BM32" s="86"/>
      <c r="BN32" s="86"/>
      <c r="BO32" s="86"/>
      <c r="BP32" s="86"/>
      <c r="BQ32" s="86"/>
      <c r="BR32" s="86"/>
      <c r="BS32" s="86"/>
      <c r="BT32" s="86"/>
      <c r="BU32" s="86"/>
      <c r="BV32" s="86"/>
      <c r="BW32" s="86"/>
      <c r="BX32" s="86"/>
      <c r="BY32" s="86"/>
      <c r="BZ32" s="87"/>
    </row>
    <row r="33" spans="1:78" ht="13.5" customHeight="1">
      <c r="A33" s="2"/>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9"/>
      <c r="BK33" s="2"/>
      <c r="BL33" s="85"/>
      <c r="BM33" s="86"/>
      <c r="BN33" s="86"/>
      <c r="BO33" s="86"/>
      <c r="BP33" s="86"/>
      <c r="BQ33" s="86"/>
      <c r="BR33" s="86"/>
      <c r="BS33" s="86"/>
      <c r="BT33" s="86"/>
      <c r="BU33" s="86"/>
      <c r="BV33" s="86"/>
      <c r="BW33" s="86"/>
      <c r="BX33" s="86"/>
      <c r="BY33" s="86"/>
      <c r="BZ33" s="87"/>
    </row>
    <row r="34" spans="1:78" ht="13.5" customHeight="1">
      <c r="A34" s="2"/>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9"/>
      <c r="BK34" s="2"/>
      <c r="BL34" s="85"/>
      <c r="BM34" s="86"/>
      <c r="BN34" s="86"/>
      <c r="BO34" s="86"/>
      <c r="BP34" s="86"/>
      <c r="BQ34" s="86"/>
      <c r="BR34" s="86"/>
      <c r="BS34" s="86"/>
      <c r="BT34" s="86"/>
      <c r="BU34" s="86"/>
      <c r="BV34" s="86"/>
      <c r="BW34" s="86"/>
      <c r="BX34" s="86"/>
      <c r="BY34" s="86"/>
      <c r="BZ34" s="87"/>
    </row>
    <row r="35" spans="1:78" ht="13.5" customHeight="1">
      <c r="A35" s="2"/>
      <c r="B35" s="27"/>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9"/>
      <c r="BK35" s="2"/>
      <c r="BL35" s="85"/>
      <c r="BM35" s="86"/>
      <c r="BN35" s="86"/>
      <c r="BO35" s="86"/>
      <c r="BP35" s="86"/>
      <c r="BQ35" s="86"/>
      <c r="BR35" s="86"/>
      <c r="BS35" s="86"/>
      <c r="BT35" s="86"/>
      <c r="BU35" s="86"/>
      <c r="BV35" s="86"/>
      <c r="BW35" s="86"/>
      <c r="BX35" s="86"/>
      <c r="BY35" s="86"/>
      <c r="BZ35" s="87"/>
    </row>
    <row r="36" spans="1:78" ht="13.5" customHeight="1">
      <c r="A36" s="2"/>
      <c r="B36" s="27"/>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9"/>
      <c r="BK36" s="2"/>
      <c r="BL36" s="85"/>
      <c r="BM36" s="86"/>
      <c r="BN36" s="86"/>
      <c r="BO36" s="86"/>
      <c r="BP36" s="86"/>
      <c r="BQ36" s="86"/>
      <c r="BR36" s="86"/>
      <c r="BS36" s="86"/>
      <c r="BT36" s="86"/>
      <c r="BU36" s="86"/>
      <c r="BV36" s="86"/>
      <c r="BW36" s="86"/>
      <c r="BX36" s="86"/>
      <c r="BY36" s="86"/>
      <c r="BZ36" s="87"/>
    </row>
    <row r="37" spans="1:78" ht="13.5" customHeight="1">
      <c r="A37" s="2"/>
      <c r="B37" s="27"/>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9"/>
      <c r="BK37" s="2"/>
      <c r="BL37" s="85"/>
      <c r="BM37" s="86"/>
      <c r="BN37" s="86"/>
      <c r="BO37" s="86"/>
      <c r="BP37" s="86"/>
      <c r="BQ37" s="86"/>
      <c r="BR37" s="86"/>
      <c r="BS37" s="86"/>
      <c r="BT37" s="86"/>
      <c r="BU37" s="86"/>
      <c r="BV37" s="86"/>
      <c r="BW37" s="86"/>
      <c r="BX37" s="86"/>
      <c r="BY37" s="86"/>
      <c r="BZ37" s="87"/>
    </row>
    <row r="38" spans="1:78" ht="13.5" customHeight="1">
      <c r="A38" s="2"/>
      <c r="B38" s="27"/>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9"/>
      <c r="BK38" s="2"/>
      <c r="BL38" s="85"/>
      <c r="BM38" s="86"/>
      <c r="BN38" s="86"/>
      <c r="BO38" s="86"/>
      <c r="BP38" s="86"/>
      <c r="BQ38" s="86"/>
      <c r="BR38" s="86"/>
      <c r="BS38" s="86"/>
      <c r="BT38" s="86"/>
      <c r="BU38" s="86"/>
      <c r="BV38" s="86"/>
      <c r="BW38" s="86"/>
      <c r="BX38" s="86"/>
      <c r="BY38" s="86"/>
      <c r="BZ38" s="87"/>
    </row>
    <row r="39" spans="1:78" ht="13.5" customHeight="1">
      <c r="A39" s="2"/>
      <c r="B39" s="27"/>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9"/>
      <c r="BK39" s="2"/>
      <c r="BL39" s="85"/>
      <c r="BM39" s="86"/>
      <c r="BN39" s="86"/>
      <c r="BO39" s="86"/>
      <c r="BP39" s="86"/>
      <c r="BQ39" s="86"/>
      <c r="BR39" s="86"/>
      <c r="BS39" s="86"/>
      <c r="BT39" s="86"/>
      <c r="BU39" s="86"/>
      <c r="BV39" s="86"/>
      <c r="BW39" s="86"/>
      <c r="BX39" s="86"/>
      <c r="BY39" s="86"/>
      <c r="BZ39" s="87"/>
    </row>
    <row r="40" spans="1:78" ht="13.5" customHeight="1">
      <c r="A40" s="2"/>
      <c r="B40" s="27"/>
      <c r="C40" s="13"/>
      <c r="D40" s="13"/>
      <c r="E40" s="13"/>
      <c r="F40" s="13"/>
      <c r="G40" s="13"/>
      <c r="H40" s="13"/>
      <c r="I40" s="13"/>
      <c r="J40" s="13"/>
      <c r="K40" s="13"/>
      <c r="L40" s="13"/>
      <c r="M40" s="13"/>
      <c r="N40" s="13"/>
      <c r="O40" s="13"/>
      <c r="P40" s="13"/>
      <c r="Q40" s="30"/>
      <c r="R40" s="13"/>
      <c r="S40" s="13"/>
      <c r="T40" s="13"/>
      <c r="U40" s="13"/>
      <c r="V40" s="13"/>
      <c r="W40" s="13"/>
      <c r="X40" s="13"/>
      <c r="Y40" s="13"/>
      <c r="Z40" s="13"/>
      <c r="AA40" s="13"/>
      <c r="AB40" s="13"/>
      <c r="AC40" s="13"/>
      <c r="AD40" s="13"/>
      <c r="AE40" s="13"/>
      <c r="AF40" s="30"/>
      <c r="AG40" s="13"/>
      <c r="AH40" s="13"/>
      <c r="AI40" s="13"/>
      <c r="AJ40" s="13"/>
      <c r="AK40" s="13"/>
      <c r="AL40" s="13"/>
      <c r="AM40" s="13"/>
      <c r="AN40" s="13"/>
      <c r="AO40" s="13"/>
      <c r="AP40" s="13"/>
      <c r="AQ40" s="13"/>
      <c r="AR40" s="13"/>
      <c r="AS40" s="13"/>
      <c r="AT40" s="13"/>
      <c r="AU40" s="30"/>
      <c r="AV40" s="13"/>
      <c r="AW40" s="13"/>
      <c r="AX40" s="13"/>
      <c r="AY40" s="13"/>
      <c r="AZ40" s="13"/>
      <c r="BA40" s="13"/>
      <c r="BB40" s="13"/>
      <c r="BC40" s="13"/>
      <c r="BD40" s="13"/>
      <c r="BE40" s="13"/>
      <c r="BF40" s="13"/>
      <c r="BG40" s="13"/>
      <c r="BH40" s="13"/>
      <c r="BI40" s="13"/>
      <c r="BJ40" s="29"/>
      <c r="BK40" s="2"/>
      <c r="BL40" s="85"/>
      <c r="BM40" s="86"/>
      <c r="BN40" s="86"/>
      <c r="BO40" s="86"/>
      <c r="BP40" s="86"/>
      <c r="BQ40" s="86"/>
      <c r="BR40" s="86"/>
      <c r="BS40" s="86"/>
      <c r="BT40" s="86"/>
      <c r="BU40" s="86"/>
      <c r="BV40" s="86"/>
      <c r="BW40" s="86"/>
      <c r="BX40" s="86"/>
      <c r="BY40" s="86"/>
      <c r="BZ40" s="87"/>
    </row>
    <row r="41" spans="1:78" ht="13.5" customHeight="1">
      <c r="A41" s="2"/>
      <c r="B41" s="27"/>
      <c r="C41" s="13"/>
      <c r="D41" s="13"/>
      <c r="E41" s="13"/>
      <c r="F41" s="13"/>
      <c r="G41" s="13"/>
      <c r="H41" s="13"/>
      <c r="I41" s="13"/>
      <c r="J41" s="13"/>
      <c r="K41" s="13"/>
      <c r="L41" s="13"/>
      <c r="M41" s="13"/>
      <c r="N41" s="13"/>
      <c r="O41" s="13"/>
      <c r="P41" s="13"/>
      <c r="Q41" s="30"/>
      <c r="R41" s="13"/>
      <c r="S41" s="13"/>
      <c r="T41" s="13"/>
      <c r="U41" s="13"/>
      <c r="V41" s="13"/>
      <c r="W41" s="13"/>
      <c r="X41" s="13"/>
      <c r="Y41" s="13"/>
      <c r="Z41" s="13"/>
      <c r="AA41" s="13"/>
      <c r="AB41" s="13"/>
      <c r="AC41" s="13"/>
      <c r="AD41" s="13"/>
      <c r="AE41" s="13"/>
      <c r="AF41" s="30"/>
      <c r="AG41" s="13"/>
      <c r="AH41" s="13"/>
      <c r="AI41" s="13"/>
      <c r="AJ41" s="13"/>
      <c r="AK41" s="13"/>
      <c r="AL41" s="13"/>
      <c r="AM41" s="13"/>
      <c r="AN41" s="13"/>
      <c r="AO41" s="13"/>
      <c r="AP41" s="13"/>
      <c r="AQ41" s="13"/>
      <c r="AR41" s="13"/>
      <c r="AS41" s="13"/>
      <c r="AT41" s="13"/>
      <c r="AU41" s="30"/>
      <c r="AV41" s="13"/>
      <c r="AW41" s="13"/>
      <c r="AX41" s="13"/>
      <c r="AY41" s="13"/>
      <c r="AZ41" s="13"/>
      <c r="BA41" s="13"/>
      <c r="BB41" s="13"/>
      <c r="BC41" s="13"/>
      <c r="BD41" s="13"/>
      <c r="BE41" s="13"/>
      <c r="BF41" s="13"/>
      <c r="BG41" s="13"/>
      <c r="BH41" s="13"/>
      <c r="BI41" s="13"/>
      <c r="BJ41" s="29"/>
      <c r="BK41" s="2"/>
      <c r="BL41" s="85"/>
      <c r="BM41" s="86"/>
      <c r="BN41" s="86"/>
      <c r="BO41" s="86"/>
      <c r="BP41" s="86"/>
      <c r="BQ41" s="86"/>
      <c r="BR41" s="86"/>
      <c r="BS41" s="86"/>
      <c r="BT41" s="86"/>
      <c r="BU41" s="86"/>
      <c r="BV41" s="86"/>
      <c r="BW41" s="86"/>
      <c r="BX41" s="86"/>
      <c r="BY41" s="86"/>
      <c r="BZ41" s="87"/>
    </row>
    <row r="42" spans="1:78" ht="13.5" customHeight="1">
      <c r="A42" s="2"/>
      <c r="B42" s="27"/>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9"/>
      <c r="BK42" s="2"/>
      <c r="BL42" s="85"/>
      <c r="BM42" s="86"/>
      <c r="BN42" s="86"/>
      <c r="BO42" s="86"/>
      <c r="BP42" s="86"/>
      <c r="BQ42" s="86"/>
      <c r="BR42" s="86"/>
      <c r="BS42" s="86"/>
      <c r="BT42" s="86"/>
      <c r="BU42" s="86"/>
      <c r="BV42" s="86"/>
      <c r="BW42" s="86"/>
      <c r="BX42" s="86"/>
      <c r="BY42" s="86"/>
      <c r="BZ42" s="87"/>
    </row>
    <row r="43" spans="1:78" ht="13.5" customHeight="1">
      <c r="A43" s="2"/>
      <c r="B43" s="27"/>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9"/>
      <c r="BK43" s="2"/>
      <c r="BL43" s="85"/>
      <c r="BM43" s="86"/>
      <c r="BN43" s="86"/>
      <c r="BO43" s="86"/>
      <c r="BP43" s="86"/>
      <c r="BQ43" s="86"/>
      <c r="BR43" s="86"/>
      <c r="BS43" s="86"/>
      <c r="BT43" s="86"/>
      <c r="BU43" s="86"/>
      <c r="BV43" s="86"/>
      <c r="BW43" s="86"/>
      <c r="BX43" s="86"/>
      <c r="BY43" s="86"/>
      <c r="BZ43" s="87"/>
    </row>
    <row r="44" spans="1:78" ht="13.5" customHeight="1">
      <c r="A44" s="2"/>
      <c r="B44" s="27"/>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9"/>
      <c r="BK44" s="2"/>
      <c r="BL44" s="85"/>
      <c r="BM44" s="86"/>
      <c r="BN44" s="86"/>
      <c r="BO44" s="86"/>
      <c r="BP44" s="86"/>
      <c r="BQ44" s="86"/>
      <c r="BR44" s="86"/>
      <c r="BS44" s="86"/>
      <c r="BT44" s="86"/>
      <c r="BU44" s="86"/>
      <c r="BV44" s="86"/>
      <c r="BW44" s="86"/>
      <c r="BX44" s="86"/>
      <c r="BY44" s="86"/>
      <c r="BZ44" s="87"/>
    </row>
    <row r="45" spans="1:78" ht="13.5" customHeight="1">
      <c r="A45" s="2"/>
      <c r="B45" s="27"/>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9"/>
      <c r="BK45" s="2"/>
      <c r="BL45" s="85"/>
      <c r="BM45" s="86"/>
      <c r="BN45" s="86"/>
      <c r="BO45" s="86"/>
      <c r="BP45" s="86"/>
      <c r="BQ45" s="86"/>
      <c r="BR45" s="86"/>
      <c r="BS45" s="86"/>
      <c r="BT45" s="86"/>
      <c r="BU45" s="86"/>
      <c r="BV45" s="86"/>
      <c r="BW45" s="86"/>
      <c r="BX45" s="86"/>
      <c r="BY45" s="86"/>
      <c r="BZ45" s="87"/>
    </row>
    <row r="46" spans="1:78" ht="13.5" customHeight="1">
      <c r="A46" s="2"/>
      <c r="B46" s="27"/>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9"/>
      <c r="BK46" s="2"/>
      <c r="BL46" s="85"/>
      <c r="BM46" s="86"/>
      <c r="BN46" s="86"/>
      <c r="BO46" s="86"/>
      <c r="BP46" s="86"/>
      <c r="BQ46" s="86"/>
      <c r="BR46" s="86"/>
      <c r="BS46" s="86"/>
      <c r="BT46" s="86"/>
      <c r="BU46" s="86"/>
      <c r="BV46" s="86"/>
      <c r="BW46" s="86"/>
      <c r="BX46" s="86"/>
      <c r="BY46" s="86"/>
      <c r="BZ46" s="87"/>
    </row>
    <row r="47" spans="1:78" ht="13.5" customHeight="1">
      <c r="A47" s="2"/>
      <c r="B47" s="27"/>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9"/>
      <c r="BK47" s="2"/>
      <c r="BL47" s="85"/>
      <c r="BM47" s="86"/>
      <c r="BN47" s="86"/>
      <c r="BO47" s="86"/>
      <c r="BP47" s="86"/>
      <c r="BQ47" s="86"/>
      <c r="BR47" s="86"/>
      <c r="BS47" s="86"/>
      <c r="BT47" s="86"/>
      <c r="BU47" s="86"/>
      <c r="BV47" s="86"/>
      <c r="BW47" s="86"/>
      <c r="BX47" s="86"/>
      <c r="BY47" s="86"/>
      <c r="BZ47" s="87"/>
    </row>
    <row r="48" spans="1:78" ht="13.5" customHeight="1">
      <c r="A48" s="2"/>
      <c r="B48" s="2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9"/>
      <c r="BK48" s="2"/>
      <c r="BL48" s="85"/>
      <c r="BM48" s="86"/>
      <c r="BN48" s="86"/>
      <c r="BO48" s="86"/>
      <c r="BP48" s="86"/>
      <c r="BQ48" s="86"/>
      <c r="BR48" s="86"/>
      <c r="BS48" s="86"/>
      <c r="BT48" s="86"/>
      <c r="BU48" s="86"/>
      <c r="BV48" s="86"/>
      <c r="BW48" s="86"/>
      <c r="BX48" s="86"/>
      <c r="BY48" s="86"/>
      <c r="BZ48" s="87"/>
    </row>
    <row r="49" spans="1:78" ht="13.5" customHeight="1">
      <c r="A49" s="2"/>
      <c r="B49" s="27"/>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9"/>
      <c r="BK49" s="2"/>
      <c r="BL49" s="85"/>
      <c r="BM49" s="86"/>
      <c r="BN49" s="86"/>
      <c r="BO49" s="86"/>
      <c r="BP49" s="86"/>
      <c r="BQ49" s="86"/>
      <c r="BR49" s="86"/>
      <c r="BS49" s="86"/>
      <c r="BT49" s="86"/>
      <c r="BU49" s="86"/>
      <c r="BV49" s="86"/>
      <c r="BW49" s="86"/>
      <c r="BX49" s="86"/>
      <c r="BY49" s="86"/>
      <c r="BZ49" s="87"/>
    </row>
    <row r="50" spans="1:78" ht="13.5" customHeight="1">
      <c r="A50" s="2"/>
      <c r="B50" s="27"/>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9"/>
      <c r="BK50" s="2"/>
      <c r="BL50" s="85"/>
      <c r="BM50" s="86"/>
      <c r="BN50" s="86"/>
      <c r="BO50" s="86"/>
      <c r="BP50" s="86"/>
      <c r="BQ50" s="86"/>
      <c r="BR50" s="86"/>
      <c r="BS50" s="86"/>
      <c r="BT50" s="86"/>
      <c r="BU50" s="86"/>
      <c r="BV50" s="86"/>
      <c r="BW50" s="86"/>
      <c r="BX50" s="86"/>
      <c r="BY50" s="86"/>
      <c r="BZ50" s="87"/>
    </row>
    <row r="51" spans="1:78" ht="13.5" customHeight="1">
      <c r="A51" s="2"/>
      <c r="B51" s="27"/>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9"/>
      <c r="BK51" s="2"/>
      <c r="BL51" s="85"/>
      <c r="BM51" s="86"/>
      <c r="BN51" s="86"/>
      <c r="BO51" s="86"/>
      <c r="BP51" s="86"/>
      <c r="BQ51" s="86"/>
      <c r="BR51" s="86"/>
      <c r="BS51" s="86"/>
      <c r="BT51" s="86"/>
      <c r="BU51" s="86"/>
      <c r="BV51" s="86"/>
      <c r="BW51" s="86"/>
      <c r="BX51" s="86"/>
      <c r="BY51" s="86"/>
      <c r="BZ51" s="87"/>
    </row>
    <row r="52" spans="1:78" ht="13.5" customHeight="1">
      <c r="A52" s="2"/>
      <c r="B52" s="2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9"/>
      <c r="BK52" s="2"/>
      <c r="BL52" s="88"/>
      <c r="BM52" s="89"/>
      <c r="BN52" s="89"/>
      <c r="BO52" s="89"/>
      <c r="BP52" s="89"/>
      <c r="BQ52" s="89"/>
      <c r="BR52" s="89"/>
      <c r="BS52" s="89"/>
      <c r="BT52" s="89"/>
      <c r="BU52" s="89"/>
      <c r="BV52" s="89"/>
      <c r="BW52" s="89"/>
      <c r="BX52" s="89"/>
      <c r="BY52" s="89"/>
      <c r="BZ52" s="90"/>
    </row>
    <row r="53" spans="1:78" ht="13.5" customHeight="1">
      <c r="A53" s="2"/>
      <c r="B53" s="27"/>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9"/>
      <c r="BK53" s="2"/>
      <c r="BL53" s="93" t="s">
        <v>19</v>
      </c>
      <c r="BM53" s="94"/>
      <c r="BN53" s="94"/>
      <c r="BO53" s="94"/>
      <c r="BP53" s="94"/>
      <c r="BQ53" s="94"/>
      <c r="BR53" s="94"/>
      <c r="BS53" s="94"/>
      <c r="BT53" s="94"/>
      <c r="BU53" s="94"/>
      <c r="BV53" s="94"/>
      <c r="BW53" s="94"/>
      <c r="BX53" s="94"/>
      <c r="BY53" s="94"/>
      <c r="BZ53" s="95"/>
    </row>
    <row r="54" spans="1:78" ht="13.5" customHeight="1">
      <c r="A54" s="2"/>
      <c r="B54" s="27"/>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9"/>
      <c r="BK54" s="2"/>
      <c r="BL54" s="96"/>
      <c r="BM54" s="97"/>
      <c r="BN54" s="97"/>
      <c r="BO54" s="97"/>
      <c r="BP54" s="97"/>
      <c r="BQ54" s="97"/>
      <c r="BR54" s="97"/>
      <c r="BS54" s="97"/>
      <c r="BT54" s="97"/>
      <c r="BU54" s="97"/>
      <c r="BV54" s="97"/>
      <c r="BW54" s="97"/>
      <c r="BX54" s="97"/>
      <c r="BY54" s="97"/>
      <c r="BZ54" s="98"/>
    </row>
    <row r="55" spans="1:78" ht="13.5" customHeight="1">
      <c r="A55" s="2"/>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9"/>
      <c r="BK55" s="2"/>
      <c r="BL55" s="85" t="s">
        <v>124</v>
      </c>
      <c r="BM55" s="86"/>
      <c r="BN55" s="86"/>
      <c r="BO55" s="86"/>
      <c r="BP55" s="86"/>
      <c r="BQ55" s="86"/>
      <c r="BR55" s="86"/>
      <c r="BS55" s="86"/>
      <c r="BT55" s="86"/>
      <c r="BU55" s="86"/>
      <c r="BV55" s="86"/>
      <c r="BW55" s="86"/>
      <c r="BX55" s="86"/>
      <c r="BY55" s="86"/>
      <c r="BZ55" s="87"/>
    </row>
    <row r="56" spans="1:78" ht="13.5" customHeight="1">
      <c r="A56" s="2"/>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9"/>
      <c r="BK56" s="2"/>
      <c r="BL56" s="85"/>
      <c r="BM56" s="86"/>
      <c r="BN56" s="86"/>
      <c r="BO56" s="86"/>
      <c r="BP56" s="86"/>
      <c r="BQ56" s="86"/>
      <c r="BR56" s="86"/>
      <c r="BS56" s="86"/>
      <c r="BT56" s="86"/>
      <c r="BU56" s="86"/>
      <c r="BV56" s="86"/>
      <c r="BW56" s="86"/>
      <c r="BX56" s="86"/>
      <c r="BY56" s="86"/>
      <c r="BZ56" s="87"/>
    </row>
    <row r="57" spans="1:78" ht="13.5" customHeight="1">
      <c r="A57" s="2"/>
      <c r="B57" s="27"/>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9"/>
      <c r="BK57" s="2"/>
      <c r="BL57" s="85"/>
      <c r="BM57" s="86"/>
      <c r="BN57" s="86"/>
      <c r="BO57" s="86"/>
      <c r="BP57" s="86"/>
      <c r="BQ57" s="86"/>
      <c r="BR57" s="86"/>
      <c r="BS57" s="86"/>
      <c r="BT57" s="86"/>
      <c r="BU57" s="86"/>
      <c r="BV57" s="86"/>
      <c r="BW57" s="86"/>
      <c r="BX57" s="86"/>
      <c r="BY57" s="86"/>
      <c r="BZ57" s="87"/>
    </row>
    <row r="58" spans="1:78" ht="13.5" customHeight="1">
      <c r="A58" s="2"/>
      <c r="B58" s="27"/>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9"/>
      <c r="BK58" s="2"/>
      <c r="BL58" s="85"/>
      <c r="BM58" s="86"/>
      <c r="BN58" s="86"/>
      <c r="BO58" s="86"/>
      <c r="BP58" s="86"/>
      <c r="BQ58" s="86"/>
      <c r="BR58" s="86"/>
      <c r="BS58" s="86"/>
      <c r="BT58" s="86"/>
      <c r="BU58" s="86"/>
      <c r="BV58" s="86"/>
      <c r="BW58" s="86"/>
      <c r="BX58" s="86"/>
      <c r="BY58" s="86"/>
      <c r="BZ58" s="87"/>
    </row>
    <row r="59" spans="1:78"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9"/>
      <c r="BK59" s="2"/>
      <c r="BL59" s="85"/>
      <c r="BM59" s="86"/>
      <c r="BN59" s="86"/>
      <c r="BO59" s="86"/>
      <c r="BP59" s="86"/>
      <c r="BQ59" s="86"/>
      <c r="BR59" s="86"/>
      <c r="BS59" s="86"/>
      <c r="BT59" s="86"/>
      <c r="BU59" s="86"/>
      <c r="BV59" s="86"/>
      <c r="BW59" s="86"/>
      <c r="BX59" s="86"/>
      <c r="BY59" s="86"/>
      <c r="BZ59" s="87"/>
    </row>
    <row r="60" spans="1:78" ht="13.5" customHeight="1">
      <c r="A60" s="2"/>
      <c r="B60" s="27"/>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9"/>
      <c r="BK60" s="2"/>
      <c r="BL60" s="85"/>
      <c r="BM60" s="86"/>
      <c r="BN60" s="86"/>
      <c r="BO60" s="86"/>
      <c r="BP60" s="86"/>
      <c r="BQ60" s="86"/>
      <c r="BR60" s="86"/>
      <c r="BS60" s="86"/>
      <c r="BT60" s="86"/>
      <c r="BU60" s="86"/>
      <c r="BV60" s="86"/>
      <c r="BW60" s="86"/>
      <c r="BX60" s="86"/>
      <c r="BY60" s="86"/>
      <c r="BZ60" s="87"/>
    </row>
    <row r="61" spans="1:78" ht="13.5" customHeight="1">
      <c r="A61" s="2"/>
      <c r="B61" s="27"/>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9"/>
      <c r="BK61" s="2"/>
      <c r="BL61" s="85"/>
      <c r="BM61" s="86"/>
      <c r="BN61" s="86"/>
      <c r="BO61" s="86"/>
      <c r="BP61" s="86"/>
      <c r="BQ61" s="86"/>
      <c r="BR61" s="86"/>
      <c r="BS61" s="86"/>
      <c r="BT61" s="86"/>
      <c r="BU61" s="86"/>
      <c r="BV61" s="86"/>
      <c r="BW61" s="86"/>
      <c r="BX61" s="86"/>
      <c r="BY61" s="86"/>
      <c r="BZ61" s="87"/>
    </row>
    <row r="62" spans="1:78" ht="13.5" customHeight="1">
      <c r="A62" s="2"/>
      <c r="B62" s="27"/>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9"/>
      <c r="BK62" s="2"/>
      <c r="BL62" s="85"/>
      <c r="BM62" s="86"/>
      <c r="BN62" s="86"/>
      <c r="BO62" s="86"/>
      <c r="BP62" s="86"/>
      <c r="BQ62" s="86"/>
      <c r="BR62" s="86"/>
      <c r="BS62" s="86"/>
      <c r="BT62" s="86"/>
      <c r="BU62" s="86"/>
      <c r="BV62" s="86"/>
      <c r="BW62" s="86"/>
      <c r="BX62" s="86"/>
      <c r="BY62" s="86"/>
      <c r="BZ62" s="87"/>
    </row>
    <row r="63" spans="1:78" ht="13.5" customHeight="1">
      <c r="A63" s="2"/>
      <c r="B63" s="27"/>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9"/>
      <c r="BK63" s="2"/>
      <c r="BL63" s="85"/>
      <c r="BM63" s="86"/>
      <c r="BN63" s="86"/>
      <c r="BO63" s="86"/>
      <c r="BP63" s="86"/>
      <c r="BQ63" s="86"/>
      <c r="BR63" s="86"/>
      <c r="BS63" s="86"/>
      <c r="BT63" s="86"/>
      <c r="BU63" s="86"/>
      <c r="BV63" s="86"/>
      <c r="BW63" s="86"/>
      <c r="BX63" s="86"/>
      <c r="BY63" s="86"/>
      <c r="BZ63" s="87"/>
    </row>
    <row r="64" spans="1:78" ht="13.5" customHeight="1">
      <c r="A64" s="2"/>
      <c r="B64" s="27"/>
      <c r="C64" s="99"/>
      <c r="D64" s="99"/>
      <c r="E64" s="99"/>
      <c r="F64" s="99"/>
      <c r="G64" s="99"/>
      <c r="H64" s="99"/>
      <c r="I64" s="99"/>
      <c r="J64" s="99"/>
      <c r="K64" s="99"/>
      <c r="L64" s="99"/>
      <c r="M64" s="99"/>
      <c r="N64" s="99"/>
      <c r="O64" s="99"/>
      <c r="P64" s="99"/>
      <c r="Q64" s="30"/>
      <c r="R64" s="99"/>
      <c r="S64" s="99"/>
      <c r="T64" s="99"/>
      <c r="U64" s="99"/>
      <c r="V64" s="99"/>
      <c r="W64" s="99"/>
      <c r="X64" s="99"/>
      <c r="Y64" s="99"/>
      <c r="Z64" s="99"/>
      <c r="AA64" s="99"/>
      <c r="AB64" s="99"/>
      <c r="AC64" s="99"/>
      <c r="AD64" s="99"/>
      <c r="AE64" s="99"/>
      <c r="AF64" s="30"/>
      <c r="AG64" s="99"/>
      <c r="AH64" s="99"/>
      <c r="AI64" s="99"/>
      <c r="AJ64" s="99"/>
      <c r="AK64" s="99"/>
      <c r="AL64" s="99"/>
      <c r="AM64" s="99"/>
      <c r="AN64" s="99"/>
      <c r="AO64" s="99"/>
      <c r="AP64" s="99"/>
      <c r="AQ64" s="99"/>
      <c r="AR64" s="99"/>
      <c r="AS64" s="99"/>
      <c r="AT64" s="99"/>
      <c r="AU64" s="30"/>
      <c r="AV64" s="99"/>
      <c r="AW64" s="99"/>
      <c r="AX64" s="99"/>
      <c r="AY64" s="99"/>
      <c r="AZ64" s="99"/>
      <c r="BA64" s="99"/>
      <c r="BB64" s="99"/>
      <c r="BC64" s="99"/>
      <c r="BD64" s="99"/>
      <c r="BE64" s="99"/>
      <c r="BF64" s="99"/>
      <c r="BG64" s="99"/>
      <c r="BH64" s="99"/>
      <c r="BI64" s="99"/>
      <c r="BJ64" s="29"/>
      <c r="BK64" s="2"/>
      <c r="BL64" s="85"/>
      <c r="BM64" s="86"/>
      <c r="BN64" s="86"/>
      <c r="BO64" s="86"/>
      <c r="BP64" s="86"/>
      <c r="BQ64" s="86"/>
      <c r="BR64" s="86"/>
      <c r="BS64" s="86"/>
      <c r="BT64" s="86"/>
      <c r="BU64" s="86"/>
      <c r="BV64" s="86"/>
      <c r="BW64" s="86"/>
      <c r="BX64" s="86"/>
      <c r="BY64" s="86"/>
      <c r="BZ64" s="87"/>
    </row>
    <row r="65" spans="1:78" ht="13.5" customHeight="1" thickBot="1">
      <c r="A65" s="2"/>
      <c r="B65" s="31"/>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3"/>
      <c r="BK65" s="2"/>
      <c r="BL65" s="85"/>
      <c r="BM65" s="86"/>
      <c r="BN65" s="86"/>
      <c r="BO65" s="86"/>
      <c r="BP65" s="86"/>
      <c r="BQ65" s="86"/>
      <c r="BR65" s="86"/>
      <c r="BS65" s="86"/>
      <c r="BT65" s="86"/>
      <c r="BU65" s="86"/>
      <c r="BV65" s="86"/>
      <c r="BW65" s="86"/>
      <c r="BX65" s="86"/>
      <c r="BY65" s="86"/>
      <c r="BZ65" s="87"/>
    </row>
    <row r="66" spans="1:78" ht="13.5" customHeight="1" thickTop="1">
      <c r="A66" s="2"/>
      <c r="B66" s="100" t="s">
        <v>20</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2"/>
      <c r="BL66" s="85"/>
      <c r="BM66" s="86"/>
      <c r="BN66" s="86"/>
      <c r="BO66" s="86"/>
      <c r="BP66" s="86"/>
      <c r="BQ66" s="86"/>
      <c r="BR66" s="86"/>
      <c r="BS66" s="86"/>
      <c r="BT66" s="86"/>
      <c r="BU66" s="86"/>
      <c r="BV66" s="86"/>
      <c r="BW66" s="86"/>
      <c r="BX66" s="86"/>
      <c r="BY66" s="86"/>
      <c r="BZ66" s="87"/>
    </row>
    <row r="67" spans="1:78" ht="13.5" customHeight="1" thickBot="1">
      <c r="A67" s="2"/>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2"/>
      <c r="BL67" s="85"/>
      <c r="BM67" s="86"/>
      <c r="BN67" s="86"/>
      <c r="BO67" s="86"/>
      <c r="BP67" s="86"/>
      <c r="BQ67" s="86"/>
      <c r="BR67" s="86"/>
      <c r="BS67" s="86"/>
      <c r="BT67" s="86"/>
      <c r="BU67" s="86"/>
      <c r="BV67" s="86"/>
      <c r="BW67" s="86"/>
      <c r="BX67" s="86"/>
      <c r="BY67" s="86"/>
      <c r="BZ67" s="87"/>
    </row>
    <row r="68" spans="1:78" ht="13.5" customHeight="1" thickTop="1">
      <c r="A68" s="2"/>
      <c r="B68" s="34"/>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6"/>
      <c r="AV68" s="35"/>
      <c r="AW68" s="35"/>
      <c r="AX68" s="35"/>
      <c r="AY68" s="35"/>
      <c r="AZ68" s="35"/>
      <c r="BA68" s="35"/>
      <c r="BB68" s="35"/>
      <c r="BC68" s="35"/>
      <c r="BD68" s="35"/>
      <c r="BE68" s="35"/>
      <c r="BF68" s="35"/>
      <c r="BG68" s="35"/>
      <c r="BH68" s="35"/>
      <c r="BI68" s="35"/>
      <c r="BJ68" s="37"/>
      <c r="BK68" s="2"/>
      <c r="BL68" s="85"/>
      <c r="BM68" s="86"/>
      <c r="BN68" s="86"/>
      <c r="BO68" s="86"/>
      <c r="BP68" s="86"/>
      <c r="BQ68" s="86"/>
      <c r="BR68" s="86"/>
      <c r="BS68" s="86"/>
      <c r="BT68" s="86"/>
      <c r="BU68" s="86"/>
      <c r="BV68" s="86"/>
      <c r="BW68" s="86"/>
      <c r="BX68" s="86"/>
      <c r="BY68" s="86"/>
      <c r="BZ68" s="87"/>
    </row>
    <row r="69" spans="1:78" ht="13.5" customHeight="1">
      <c r="A69" s="2"/>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38"/>
      <c r="AV69" s="24"/>
      <c r="AW69" s="24"/>
      <c r="AX69" s="24"/>
      <c r="AY69" s="24"/>
      <c r="AZ69" s="24"/>
      <c r="BA69" s="24"/>
      <c r="BB69" s="24"/>
      <c r="BC69" s="24"/>
      <c r="BD69" s="24"/>
      <c r="BE69" s="24"/>
      <c r="BF69" s="24"/>
      <c r="BG69" s="24"/>
      <c r="BH69" s="24"/>
      <c r="BI69" s="24"/>
      <c r="BJ69" s="25"/>
      <c r="BK69" s="2"/>
      <c r="BL69" s="85"/>
      <c r="BM69" s="86"/>
      <c r="BN69" s="86"/>
      <c r="BO69" s="86"/>
      <c r="BP69" s="86"/>
      <c r="BQ69" s="86"/>
      <c r="BR69" s="86"/>
      <c r="BS69" s="86"/>
      <c r="BT69" s="86"/>
      <c r="BU69" s="86"/>
      <c r="BV69" s="86"/>
      <c r="BW69" s="86"/>
      <c r="BX69" s="86"/>
      <c r="BY69" s="86"/>
      <c r="BZ69" s="87"/>
    </row>
    <row r="70" spans="1:78" ht="13.5" customHeight="1">
      <c r="A70" s="2"/>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38"/>
      <c r="AV70" s="24"/>
      <c r="AW70" s="24"/>
      <c r="AX70" s="24"/>
      <c r="AY70" s="24"/>
      <c r="AZ70" s="24"/>
      <c r="BA70" s="24"/>
      <c r="BB70" s="24"/>
      <c r="BC70" s="24"/>
      <c r="BD70" s="24"/>
      <c r="BE70" s="24"/>
      <c r="BF70" s="24"/>
      <c r="BG70" s="24"/>
      <c r="BH70" s="24"/>
      <c r="BI70" s="24"/>
      <c r="BJ70" s="25"/>
      <c r="BK70" s="2"/>
      <c r="BL70" s="85"/>
      <c r="BM70" s="86"/>
      <c r="BN70" s="86"/>
      <c r="BO70" s="86"/>
      <c r="BP70" s="86"/>
      <c r="BQ70" s="86"/>
      <c r="BR70" s="86"/>
      <c r="BS70" s="86"/>
      <c r="BT70" s="86"/>
      <c r="BU70" s="86"/>
      <c r="BV70" s="86"/>
      <c r="BW70" s="86"/>
      <c r="BX70" s="86"/>
      <c r="BY70" s="86"/>
      <c r="BZ70" s="87"/>
    </row>
    <row r="71" spans="1:78" ht="13.5" customHeight="1">
      <c r="A71" s="2"/>
      <c r="B71" s="27"/>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39"/>
      <c r="AV71" s="28"/>
      <c r="AW71" s="28"/>
      <c r="AX71" s="28"/>
      <c r="AY71" s="28"/>
      <c r="AZ71" s="28"/>
      <c r="BA71" s="28"/>
      <c r="BB71" s="28"/>
      <c r="BC71" s="28"/>
      <c r="BD71" s="28"/>
      <c r="BE71" s="28"/>
      <c r="BF71" s="28"/>
      <c r="BG71" s="28"/>
      <c r="BH71" s="28"/>
      <c r="BI71" s="28"/>
      <c r="BJ71" s="29"/>
      <c r="BK71" s="2"/>
      <c r="BL71" s="85"/>
      <c r="BM71" s="86"/>
      <c r="BN71" s="86"/>
      <c r="BO71" s="86"/>
      <c r="BP71" s="86"/>
      <c r="BQ71" s="86"/>
      <c r="BR71" s="86"/>
      <c r="BS71" s="86"/>
      <c r="BT71" s="86"/>
      <c r="BU71" s="86"/>
      <c r="BV71" s="86"/>
      <c r="BW71" s="86"/>
      <c r="BX71" s="86"/>
      <c r="BY71" s="86"/>
      <c r="BZ71" s="87"/>
    </row>
    <row r="72" spans="1:78" ht="13.5" customHeight="1">
      <c r="A72" s="2"/>
      <c r="B72" s="27"/>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39"/>
      <c r="AV72" s="28"/>
      <c r="AW72" s="28"/>
      <c r="AX72" s="28"/>
      <c r="AY72" s="28"/>
      <c r="AZ72" s="28"/>
      <c r="BA72" s="28"/>
      <c r="BB72" s="28"/>
      <c r="BC72" s="28"/>
      <c r="BD72" s="28"/>
      <c r="BE72" s="28"/>
      <c r="BF72" s="28"/>
      <c r="BG72" s="28"/>
      <c r="BH72" s="28"/>
      <c r="BI72" s="28"/>
      <c r="BJ72" s="29"/>
      <c r="BK72" s="2"/>
      <c r="BL72" s="85"/>
      <c r="BM72" s="86"/>
      <c r="BN72" s="86"/>
      <c r="BO72" s="86"/>
      <c r="BP72" s="86"/>
      <c r="BQ72" s="86"/>
      <c r="BR72" s="86"/>
      <c r="BS72" s="86"/>
      <c r="BT72" s="86"/>
      <c r="BU72" s="86"/>
      <c r="BV72" s="86"/>
      <c r="BW72" s="86"/>
      <c r="BX72" s="86"/>
      <c r="BY72" s="86"/>
      <c r="BZ72" s="87"/>
    </row>
    <row r="73" spans="1:78" ht="13.5" customHeight="1">
      <c r="A73" s="2"/>
      <c r="B73" s="27"/>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39"/>
      <c r="AV73" s="28"/>
      <c r="AW73" s="28"/>
      <c r="AX73" s="28"/>
      <c r="AY73" s="28"/>
      <c r="AZ73" s="28"/>
      <c r="BA73" s="28"/>
      <c r="BB73" s="28"/>
      <c r="BC73" s="28"/>
      <c r="BD73" s="28"/>
      <c r="BE73" s="28"/>
      <c r="BF73" s="28"/>
      <c r="BG73" s="28"/>
      <c r="BH73" s="28"/>
      <c r="BI73" s="28"/>
      <c r="BJ73" s="29"/>
      <c r="BK73" s="2"/>
      <c r="BL73" s="93" t="s">
        <v>21</v>
      </c>
      <c r="BM73" s="94"/>
      <c r="BN73" s="94"/>
      <c r="BO73" s="94"/>
      <c r="BP73" s="94"/>
      <c r="BQ73" s="94"/>
      <c r="BR73" s="94"/>
      <c r="BS73" s="94"/>
      <c r="BT73" s="94"/>
      <c r="BU73" s="94"/>
      <c r="BV73" s="94"/>
      <c r="BW73" s="94"/>
      <c r="BX73" s="94"/>
      <c r="BY73" s="94"/>
      <c r="BZ73" s="95"/>
    </row>
    <row r="74" spans="1:78" ht="13.5" customHeight="1">
      <c r="A74" s="2"/>
      <c r="B74" s="27"/>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39"/>
      <c r="AV74" s="28"/>
      <c r="AW74" s="28"/>
      <c r="AX74" s="28"/>
      <c r="AY74" s="28"/>
      <c r="AZ74" s="28"/>
      <c r="BA74" s="28"/>
      <c r="BB74" s="28"/>
      <c r="BC74" s="28"/>
      <c r="BD74" s="28"/>
      <c r="BE74" s="28"/>
      <c r="BF74" s="28"/>
      <c r="BG74" s="28"/>
      <c r="BH74" s="28"/>
      <c r="BI74" s="28"/>
      <c r="BJ74" s="29"/>
      <c r="BK74" s="2"/>
      <c r="BL74" s="96"/>
      <c r="BM74" s="97"/>
      <c r="BN74" s="97"/>
      <c r="BO74" s="97"/>
      <c r="BP74" s="97"/>
      <c r="BQ74" s="97"/>
      <c r="BR74" s="97"/>
      <c r="BS74" s="97"/>
      <c r="BT74" s="97"/>
      <c r="BU74" s="97"/>
      <c r="BV74" s="97"/>
      <c r="BW74" s="97"/>
      <c r="BX74" s="97"/>
      <c r="BY74" s="97"/>
      <c r="BZ74" s="98"/>
    </row>
    <row r="75" spans="1:78" ht="13.5" customHeight="1">
      <c r="A75" s="2"/>
      <c r="B75" s="27"/>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39"/>
      <c r="AV75" s="28"/>
      <c r="AW75" s="28"/>
      <c r="AX75" s="28"/>
      <c r="AY75" s="28"/>
      <c r="AZ75" s="28"/>
      <c r="BA75" s="28"/>
      <c r="BB75" s="28"/>
      <c r="BC75" s="28"/>
      <c r="BD75" s="28"/>
      <c r="BE75" s="28"/>
      <c r="BF75" s="28"/>
      <c r="BG75" s="28"/>
      <c r="BH75" s="28"/>
      <c r="BI75" s="28"/>
      <c r="BJ75" s="29"/>
      <c r="BK75" s="2"/>
      <c r="BL75" s="85" t="s">
        <v>125</v>
      </c>
      <c r="BM75" s="86"/>
      <c r="BN75" s="86"/>
      <c r="BO75" s="86"/>
      <c r="BP75" s="86"/>
      <c r="BQ75" s="86"/>
      <c r="BR75" s="86"/>
      <c r="BS75" s="86"/>
      <c r="BT75" s="86"/>
      <c r="BU75" s="86"/>
      <c r="BV75" s="86"/>
      <c r="BW75" s="86"/>
      <c r="BX75" s="86"/>
      <c r="BY75" s="86"/>
      <c r="BZ75" s="87"/>
    </row>
    <row r="76" spans="1:78" ht="13.5" customHeight="1">
      <c r="A76" s="2"/>
      <c r="B76" s="27"/>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39"/>
      <c r="AV76" s="28"/>
      <c r="AW76" s="28"/>
      <c r="AX76" s="28"/>
      <c r="AY76" s="28"/>
      <c r="AZ76" s="28"/>
      <c r="BA76" s="28"/>
      <c r="BB76" s="28"/>
      <c r="BC76" s="28"/>
      <c r="BD76" s="28"/>
      <c r="BE76" s="28"/>
      <c r="BF76" s="28"/>
      <c r="BG76" s="28"/>
      <c r="BH76" s="28"/>
      <c r="BI76" s="28"/>
      <c r="BJ76" s="29"/>
      <c r="BK76" s="2"/>
      <c r="BL76" s="85"/>
      <c r="BM76" s="86"/>
      <c r="BN76" s="86"/>
      <c r="BO76" s="86"/>
      <c r="BP76" s="86"/>
      <c r="BQ76" s="86"/>
      <c r="BR76" s="86"/>
      <c r="BS76" s="86"/>
      <c r="BT76" s="86"/>
      <c r="BU76" s="86"/>
      <c r="BV76" s="86"/>
      <c r="BW76" s="86"/>
      <c r="BX76" s="86"/>
      <c r="BY76" s="86"/>
      <c r="BZ76" s="87"/>
    </row>
    <row r="77" spans="1:78" ht="13.5" customHeight="1">
      <c r="A77" s="2"/>
      <c r="B77" s="27"/>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39"/>
      <c r="AV77" s="28"/>
      <c r="AW77" s="28"/>
      <c r="AX77" s="28"/>
      <c r="AY77" s="28"/>
      <c r="AZ77" s="28"/>
      <c r="BA77" s="28"/>
      <c r="BB77" s="28"/>
      <c r="BC77" s="28"/>
      <c r="BD77" s="28"/>
      <c r="BE77" s="28"/>
      <c r="BF77" s="28"/>
      <c r="BG77" s="28"/>
      <c r="BH77" s="28"/>
      <c r="BI77" s="28"/>
      <c r="BJ77" s="29"/>
      <c r="BK77" s="2"/>
      <c r="BL77" s="85"/>
      <c r="BM77" s="86"/>
      <c r="BN77" s="86"/>
      <c r="BO77" s="86"/>
      <c r="BP77" s="86"/>
      <c r="BQ77" s="86"/>
      <c r="BR77" s="86"/>
      <c r="BS77" s="86"/>
      <c r="BT77" s="86"/>
      <c r="BU77" s="86"/>
      <c r="BV77" s="86"/>
      <c r="BW77" s="86"/>
      <c r="BX77" s="86"/>
      <c r="BY77" s="86"/>
      <c r="BZ77" s="87"/>
    </row>
    <row r="78" spans="1:78" ht="13.5" customHeight="1">
      <c r="A78" s="2"/>
      <c r="B78" s="27"/>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39"/>
      <c r="AV78" s="28"/>
      <c r="AW78" s="28"/>
      <c r="AX78" s="28"/>
      <c r="AY78" s="28"/>
      <c r="AZ78" s="28"/>
      <c r="BA78" s="28"/>
      <c r="BB78" s="28"/>
      <c r="BC78" s="28"/>
      <c r="BD78" s="28"/>
      <c r="BE78" s="28"/>
      <c r="BF78" s="28"/>
      <c r="BG78" s="28"/>
      <c r="BH78" s="28"/>
      <c r="BI78" s="28"/>
      <c r="BJ78" s="29"/>
      <c r="BK78" s="2"/>
      <c r="BL78" s="85"/>
      <c r="BM78" s="86"/>
      <c r="BN78" s="86"/>
      <c r="BO78" s="86"/>
      <c r="BP78" s="86"/>
      <c r="BQ78" s="86"/>
      <c r="BR78" s="86"/>
      <c r="BS78" s="86"/>
      <c r="BT78" s="86"/>
      <c r="BU78" s="86"/>
      <c r="BV78" s="86"/>
      <c r="BW78" s="86"/>
      <c r="BX78" s="86"/>
      <c r="BY78" s="86"/>
      <c r="BZ78" s="87"/>
    </row>
    <row r="79" spans="1:78" ht="13.5" customHeight="1">
      <c r="A79" s="2"/>
      <c r="B79" s="27"/>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39"/>
      <c r="AV79" s="28"/>
      <c r="AW79" s="28"/>
      <c r="AX79" s="28"/>
      <c r="AY79" s="28"/>
      <c r="AZ79" s="28"/>
      <c r="BA79" s="28"/>
      <c r="BB79" s="28"/>
      <c r="BC79" s="28"/>
      <c r="BD79" s="28"/>
      <c r="BE79" s="28"/>
      <c r="BF79" s="28"/>
      <c r="BG79" s="28"/>
      <c r="BH79" s="28"/>
      <c r="BI79" s="28"/>
      <c r="BJ79" s="29"/>
      <c r="BK79" s="2"/>
      <c r="BL79" s="85"/>
      <c r="BM79" s="86"/>
      <c r="BN79" s="86"/>
      <c r="BO79" s="86"/>
      <c r="BP79" s="86"/>
      <c r="BQ79" s="86"/>
      <c r="BR79" s="86"/>
      <c r="BS79" s="86"/>
      <c r="BT79" s="86"/>
      <c r="BU79" s="86"/>
      <c r="BV79" s="86"/>
      <c r="BW79" s="86"/>
      <c r="BX79" s="86"/>
      <c r="BY79" s="86"/>
      <c r="BZ79" s="87"/>
    </row>
    <row r="80" spans="1:78" ht="13.5" customHeight="1">
      <c r="A80" s="2"/>
      <c r="B80" s="27"/>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39"/>
      <c r="AV80" s="28"/>
      <c r="AW80" s="28"/>
      <c r="AX80" s="28"/>
      <c r="AY80" s="28"/>
      <c r="AZ80" s="28"/>
      <c r="BA80" s="28"/>
      <c r="BB80" s="28"/>
      <c r="BC80" s="28"/>
      <c r="BD80" s="28"/>
      <c r="BE80" s="28"/>
      <c r="BF80" s="28"/>
      <c r="BG80" s="28"/>
      <c r="BH80" s="28"/>
      <c r="BI80" s="28"/>
      <c r="BJ80" s="29"/>
      <c r="BK80" s="2"/>
      <c r="BL80" s="85"/>
      <c r="BM80" s="86"/>
      <c r="BN80" s="86"/>
      <c r="BO80" s="86"/>
      <c r="BP80" s="86"/>
      <c r="BQ80" s="86"/>
      <c r="BR80" s="86"/>
      <c r="BS80" s="86"/>
      <c r="BT80" s="86"/>
      <c r="BU80" s="86"/>
      <c r="BV80" s="86"/>
      <c r="BW80" s="86"/>
      <c r="BX80" s="86"/>
      <c r="BY80" s="86"/>
      <c r="BZ80" s="87"/>
    </row>
    <row r="81" spans="1:78" ht="13.5" customHeight="1">
      <c r="A81" s="2"/>
      <c r="B81" s="27"/>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39"/>
      <c r="AV81" s="28"/>
      <c r="AW81" s="28"/>
      <c r="AX81" s="28"/>
      <c r="AY81" s="28"/>
      <c r="AZ81" s="28"/>
      <c r="BA81" s="28"/>
      <c r="BB81" s="28"/>
      <c r="BC81" s="28"/>
      <c r="BD81" s="28"/>
      <c r="BE81" s="28"/>
      <c r="BF81" s="28"/>
      <c r="BG81" s="28"/>
      <c r="BH81" s="28"/>
      <c r="BI81" s="28"/>
      <c r="BJ81" s="29"/>
      <c r="BK81" s="2"/>
      <c r="BL81" s="85"/>
      <c r="BM81" s="86"/>
      <c r="BN81" s="86"/>
      <c r="BO81" s="86"/>
      <c r="BP81" s="86"/>
      <c r="BQ81" s="86"/>
      <c r="BR81" s="86"/>
      <c r="BS81" s="86"/>
      <c r="BT81" s="86"/>
      <c r="BU81" s="86"/>
      <c r="BV81" s="86"/>
      <c r="BW81" s="86"/>
      <c r="BX81" s="86"/>
      <c r="BY81" s="86"/>
      <c r="BZ81" s="87"/>
    </row>
    <row r="82" spans="1:78"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39"/>
      <c r="AV82" s="28"/>
      <c r="AW82" s="28"/>
      <c r="AX82" s="28"/>
      <c r="AY82" s="28"/>
      <c r="AZ82" s="28"/>
      <c r="BA82" s="28"/>
      <c r="BB82" s="28"/>
      <c r="BC82" s="28"/>
      <c r="BD82" s="28"/>
      <c r="BE82" s="28"/>
      <c r="BF82" s="28"/>
      <c r="BG82" s="28"/>
      <c r="BH82" s="28"/>
      <c r="BI82" s="28"/>
      <c r="BJ82" s="29"/>
      <c r="BK82" s="2"/>
      <c r="BL82" s="85"/>
      <c r="BM82" s="86"/>
      <c r="BN82" s="86"/>
      <c r="BO82" s="86"/>
      <c r="BP82" s="86"/>
      <c r="BQ82" s="86"/>
      <c r="BR82" s="86"/>
      <c r="BS82" s="86"/>
      <c r="BT82" s="86"/>
      <c r="BU82" s="86"/>
      <c r="BV82" s="86"/>
      <c r="BW82" s="86"/>
      <c r="BX82" s="86"/>
      <c r="BY82" s="86"/>
      <c r="BZ82" s="87"/>
    </row>
    <row r="83" spans="1:78" ht="13.5" customHeight="1">
      <c r="A83" s="2"/>
      <c r="B83" s="27"/>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39"/>
      <c r="AV83" s="28"/>
      <c r="AW83" s="28"/>
      <c r="AX83" s="28"/>
      <c r="AY83" s="28"/>
      <c r="AZ83" s="28"/>
      <c r="BA83" s="28"/>
      <c r="BB83" s="28"/>
      <c r="BC83" s="28"/>
      <c r="BD83" s="28"/>
      <c r="BE83" s="28"/>
      <c r="BF83" s="28"/>
      <c r="BG83" s="28"/>
      <c r="BH83" s="28"/>
      <c r="BI83" s="28"/>
      <c r="BJ83" s="29"/>
      <c r="BK83" s="2"/>
      <c r="BL83" s="85"/>
      <c r="BM83" s="86"/>
      <c r="BN83" s="86"/>
      <c r="BO83" s="86"/>
      <c r="BP83" s="86"/>
      <c r="BQ83" s="86"/>
      <c r="BR83" s="86"/>
      <c r="BS83" s="86"/>
      <c r="BT83" s="86"/>
      <c r="BU83" s="86"/>
      <c r="BV83" s="86"/>
      <c r="BW83" s="86"/>
      <c r="BX83" s="86"/>
      <c r="BY83" s="86"/>
      <c r="BZ83" s="87"/>
    </row>
    <row r="84" spans="1:78" ht="13.5" customHeight="1">
      <c r="A84" s="2"/>
      <c r="B84" s="27"/>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39"/>
      <c r="AV84" s="28"/>
      <c r="AW84" s="28"/>
      <c r="AX84" s="28"/>
      <c r="AY84" s="28"/>
      <c r="AZ84" s="28"/>
      <c r="BA84" s="28"/>
      <c r="BB84" s="28"/>
      <c r="BC84" s="28"/>
      <c r="BD84" s="28"/>
      <c r="BE84" s="28"/>
      <c r="BF84" s="28"/>
      <c r="BG84" s="28"/>
      <c r="BH84" s="28"/>
      <c r="BI84" s="28"/>
      <c r="BJ84" s="29"/>
      <c r="BK84" s="2"/>
      <c r="BL84" s="85"/>
      <c r="BM84" s="86"/>
      <c r="BN84" s="86"/>
      <c r="BO84" s="86"/>
      <c r="BP84" s="86"/>
      <c r="BQ84" s="86"/>
      <c r="BR84" s="86"/>
      <c r="BS84" s="86"/>
      <c r="BT84" s="86"/>
      <c r="BU84" s="86"/>
      <c r="BV84" s="86"/>
      <c r="BW84" s="86"/>
      <c r="BX84" s="86"/>
      <c r="BY84" s="86"/>
      <c r="BZ84" s="87"/>
    </row>
    <row r="85" spans="1:78" ht="13.5" customHeight="1">
      <c r="A85" s="2"/>
      <c r="B85" s="27"/>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39"/>
      <c r="AV85" s="28"/>
      <c r="AW85" s="28"/>
      <c r="AX85" s="28"/>
      <c r="AY85" s="28"/>
      <c r="AZ85" s="28"/>
      <c r="BA85" s="28"/>
      <c r="BB85" s="28"/>
      <c r="BC85" s="28"/>
      <c r="BD85" s="28"/>
      <c r="BE85" s="28"/>
      <c r="BF85" s="28"/>
      <c r="BG85" s="28"/>
      <c r="BH85" s="28"/>
      <c r="BI85" s="28"/>
      <c r="BJ85" s="29"/>
      <c r="BK85" s="2"/>
      <c r="BL85" s="85"/>
      <c r="BM85" s="86"/>
      <c r="BN85" s="86"/>
      <c r="BO85" s="86"/>
      <c r="BP85" s="86"/>
      <c r="BQ85" s="86"/>
      <c r="BR85" s="86"/>
      <c r="BS85" s="86"/>
      <c r="BT85" s="86"/>
      <c r="BU85" s="86"/>
      <c r="BV85" s="86"/>
      <c r="BW85" s="86"/>
      <c r="BX85" s="86"/>
      <c r="BY85" s="86"/>
      <c r="BZ85" s="87"/>
    </row>
    <row r="86" spans="1:78" ht="13.5" customHeight="1">
      <c r="A86" s="2"/>
      <c r="B86" s="27"/>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39"/>
      <c r="AV86" s="28"/>
      <c r="AW86" s="28"/>
      <c r="AX86" s="28"/>
      <c r="AY86" s="28"/>
      <c r="AZ86" s="28"/>
      <c r="BA86" s="28"/>
      <c r="BB86" s="28"/>
      <c r="BC86" s="28"/>
      <c r="BD86" s="28"/>
      <c r="BE86" s="28"/>
      <c r="BF86" s="28"/>
      <c r="BG86" s="28"/>
      <c r="BH86" s="28"/>
      <c r="BI86" s="28"/>
      <c r="BJ86" s="29"/>
      <c r="BK86" s="2"/>
      <c r="BL86" s="85"/>
      <c r="BM86" s="86"/>
      <c r="BN86" s="86"/>
      <c r="BO86" s="86"/>
      <c r="BP86" s="86"/>
      <c r="BQ86" s="86"/>
      <c r="BR86" s="86"/>
      <c r="BS86" s="86"/>
      <c r="BT86" s="86"/>
      <c r="BU86" s="86"/>
      <c r="BV86" s="86"/>
      <c r="BW86" s="86"/>
      <c r="BX86" s="86"/>
      <c r="BY86" s="86"/>
      <c r="BZ86" s="87"/>
    </row>
    <row r="87" spans="1:78" ht="13.5" customHeight="1">
      <c r="A87" s="2"/>
      <c r="B87" s="27"/>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39"/>
      <c r="AV87" s="28"/>
      <c r="AW87" s="28"/>
      <c r="AX87" s="28"/>
      <c r="AY87" s="28"/>
      <c r="AZ87" s="28"/>
      <c r="BA87" s="28"/>
      <c r="BB87" s="28"/>
      <c r="BC87" s="28"/>
      <c r="BD87" s="28"/>
      <c r="BE87" s="28"/>
      <c r="BF87" s="28"/>
      <c r="BG87" s="28"/>
      <c r="BH87" s="28"/>
      <c r="BI87" s="28"/>
      <c r="BJ87" s="29"/>
      <c r="BK87" s="2"/>
      <c r="BL87" s="85"/>
      <c r="BM87" s="86"/>
      <c r="BN87" s="86"/>
      <c r="BO87" s="86"/>
      <c r="BP87" s="86"/>
      <c r="BQ87" s="86"/>
      <c r="BR87" s="86"/>
      <c r="BS87" s="86"/>
      <c r="BT87" s="86"/>
      <c r="BU87" s="86"/>
      <c r="BV87" s="86"/>
      <c r="BW87" s="86"/>
      <c r="BX87" s="86"/>
      <c r="BY87" s="86"/>
      <c r="BZ87" s="87"/>
    </row>
    <row r="88" spans="1:78" ht="13.5" customHeight="1">
      <c r="A88" s="2"/>
      <c r="B88" s="27"/>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39"/>
      <c r="AV88" s="28"/>
      <c r="AW88" s="28"/>
      <c r="AX88" s="28"/>
      <c r="AY88" s="28"/>
      <c r="AZ88" s="28"/>
      <c r="BA88" s="28"/>
      <c r="BB88" s="28"/>
      <c r="BC88" s="28"/>
      <c r="BD88" s="28"/>
      <c r="BE88" s="28"/>
      <c r="BF88" s="28"/>
      <c r="BG88" s="28"/>
      <c r="BH88" s="28"/>
      <c r="BI88" s="28"/>
      <c r="BJ88" s="29"/>
      <c r="BK88" s="2"/>
      <c r="BL88" s="85"/>
      <c r="BM88" s="86"/>
      <c r="BN88" s="86"/>
      <c r="BO88" s="86"/>
      <c r="BP88" s="86"/>
      <c r="BQ88" s="86"/>
      <c r="BR88" s="86"/>
      <c r="BS88" s="86"/>
      <c r="BT88" s="86"/>
      <c r="BU88" s="86"/>
      <c r="BV88" s="86"/>
      <c r="BW88" s="86"/>
      <c r="BX88" s="86"/>
      <c r="BY88" s="86"/>
      <c r="BZ88" s="87"/>
    </row>
    <row r="89" spans="1:78" ht="13.5" customHeight="1" thickBot="1">
      <c r="A89" s="2"/>
      <c r="B89" s="31"/>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40"/>
      <c r="AV89" s="32"/>
      <c r="AW89" s="32"/>
      <c r="AX89" s="32"/>
      <c r="AY89" s="32"/>
      <c r="AZ89" s="32"/>
      <c r="BA89" s="32"/>
      <c r="BB89" s="32"/>
      <c r="BC89" s="32"/>
      <c r="BD89" s="32"/>
      <c r="BE89" s="32"/>
      <c r="BF89" s="32"/>
      <c r="BG89" s="32"/>
      <c r="BH89" s="32"/>
      <c r="BI89" s="32"/>
      <c r="BJ89" s="33"/>
      <c r="BK89" s="2"/>
      <c r="BL89" s="88"/>
      <c r="BM89" s="89"/>
      <c r="BN89" s="89"/>
      <c r="BO89" s="89"/>
      <c r="BP89" s="89"/>
      <c r="BQ89" s="89"/>
      <c r="BR89" s="89"/>
      <c r="BS89" s="89"/>
      <c r="BT89" s="89"/>
      <c r="BU89" s="89"/>
      <c r="BV89" s="89"/>
      <c r="BW89" s="89"/>
      <c r="BX89" s="89"/>
      <c r="BY89" s="89"/>
      <c r="BZ89" s="90"/>
    </row>
    <row r="90" spans="1:78" ht="14.25" thickTop="1">
      <c r="B90" s="41" t="s">
        <v>22</v>
      </c>
    </row>
  </sheetData>
  <sheetProtection password="B319"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L1" zoomScale="115" zoomScaleNormal="115" workbookViewId="0">
      <selection activeCell="O19" sqref="O19"/>
    </sheetView>
  </sheetViews>
  <sheetFormatPr defaultColWidth="9" defaultRowHeight="13.5"/>
  <cols>
    <col min="1" max="7" width="9" style="3" hidden="1" customWidth="1"/>
    <col min="8" max="8" width="9" style="3"/>
    <col min="9" max="13" width="11.875" style="3" customWidth="1"/>
    <col min="14" max="22" width="12.25" style="3" customWidth="1"/>
    <col min="23" max="24" width="17.25" style="3" bestFit="1" customWidth="1"/>
    <col min="25" max="25" width="12.75" style="3" customWidth="1"/>
    <col min="26" max="26" width="33.875" style="3" bestFit="1" customWidth="1"/>
    <col min="27" max="35" width="12.75" style="3" customWidth="1"/>
    <col min="36" max="36" width="7" style="3" customWidth="1"/>
    <col min="37" max="41" width="8.75" style="3" customWidth="1"/>
    <col min="42" max="46" width="12.25" style="3" customWidth="1"/>
    <col min="47" max="47" width="7" style="3" customWidth="1"/>
    <col min="48" max="52" width="8.75" style="3" customWidth="1"/>
    <col min="53" max="54" width="12.25" style="3" customWidth="1"/>
    <col min="55" max="55" width="10.75" style="3" customWidth="1"/>
    <col min="56" max="57" width="12.25" style="3" customWidth="1"/>
    <col min="58" max="58" width="7" style="3" customWidth="1"/>
    <col min="59" max="63" width="8.75" style="3" customWidth="1"/>
    <col min="64" max="65" width="12.25" style="3" customWidth="1"/>
    <col min="66" max="66" width="10.75" style="3" customWidth="1"/>
    <col min="67" max="68" width="12.25" style="3" customWidth="1"/>
    <col min="69" max="69" width="7" style="3" customWidth="1"/>
    <col min="70" max="74" width="8.75" style="3" customWidth="1"/>
    <col min="75" max="76" width="12.25" style="3" customWidth="1"/>
    <col min="77" max="77" width="10.75" style="3" customWidth="1"/>
    <col min="78" max="79" width="12.25" style="3" customWidth="1"/>
    <col min="80" max="80" width="8.75" style="3" customWidth="1"/>
    <col min="81" max="85" width="8.5" style="3" customWidth="1"/>
    <col min="86" max="87" width="12.25" style="3" customWidth="1"/>
    <col min="88" max="88" width="10.75" style="3" customWidth="1"/>
    <col min="89" max="89" width="12.25" style="3" customWidth="1"/>
    <col min="90" max="90" width="9.5" style="3" customWidth="1"/>
    <col min="91" max="97" width="12.25" style="3" customWidth="1"/>
    <col min="98" max="98" width="10.75" style="3" customWidth="1"/>
    <col min="99" max="99" width="12.25" style="3" customWidth="1"/>
    <col min="100" max="100" width="7" style="3" customWidth="1"/>
    <col min="101" max="105" width="8.75" style="3" customWidth="1"/>
    <col min="106" max="107" width="12.25" style="3" customWidth="1"/>
    <col min="108" max="108" width="22.625" style="3" bestFit="1" customWidth="1"/>
    <col min="109" max="109" width="10.75" style="3" customWidth="1"/>
    <col min="110" max="110" width="7" style="3" customWidth="1"/>
    <col min="111" max="115" width="8.75" style="3" customWidth="1"/>
    <col min="116" max="118" width="12.25" style="3" customWidth="1"/>
    <col min="119" max="119" width="10.75" style="3" customWidth="1"/>
    <col min="120" max="120" width="7" style="3" customWidth="1"/>
    <col min="121" max="125" width="8.75" style="3" customWidth="1"/>
    <col min="126" max="128" width="12.25" style="3" customWidth="1"/>
    <col min="129" max="129" width="10.75" style="3" customWidth="1"/>
    <col min="130" max="130" width="7" style="3" customWidth="1"/>
    <col min="131" max="135" width="8.75" style="3" customWidth="1"/>
    <col min="136" max="138" width="12.25" style="3" customWidth="1"/>
    <col min="139" max="139" width="10.75" style="3" customWidth="1"/>
    <col min="140" max="140" width="7" style="3" customWidth="1"/>
    <col min="141" max="145" width="8.75" style="3" customWidth="1"/>
    <col min="146" max="148" width="12.25" style="3" customWidth="1"/>
    <col min="149" max="149" width="10.75" style="3" customWidth="1"/>
    <col min="150" max="150" width="7" style="3" customWidth="1"/>
    <col min="151" max="155" width="8.75" style="3" customWidth="1"/>
    <col min="156" max="158" width="12.25" style="3" customWidth="1"/>
    <col min="159" max="159" width="22.625" style="3" bestFit="1" customWidth="1"/>
    <col min="160" max="160" width="7" style="3" customWidth="1"/>
    <col min="161" max="165" width="8.75" style="3" customWidth="1"/>
    <col min="166" max="169" width="12.25" style="3" customWidth="1"/>
    <col min="170" max="16384" width="9" style="3"/>
  </cols>
  <sheetData>
    <row r="1" spans="8:171">
      <c r="H1" s="2" t="s">
        <v>23</v>
      </c>
      <c r="I1" s="2"/>
      <c r="J1" s="2"/>
      <c r="K1" s="2"/>
      <c r="L1" s="42">
        <v>1</v>
      </c>
      <c r="M1" s="42">
        <v>1</v>
      </c>
      <c r="N1" s="42">
        <v>1</v>
      </c>
      <c r="O1" s="42">
        <v>1</v>
      </c>
      <c r="P1" s="42">
        <v>1</v>
      </c>
      <c r="Q1" s="42">
        <v>1</v>
      </c>
      <c r="R1" s="42">
        <v>1</v>
      </c>
      <c r="S1" s="42">
        <v>1</v>
      </c>
      <c r="T1" s="42">
        <v>1</v>
      </c>
      <c r="U1" s="42">
        <v>1</v>
      </c>
      <c r="V1" s="42">
        <v>1</v>
      </c>
      <c r="W1" s="42">
        <v>1</v>
      </c>
      <c r="X1" s="42">
        <v>1</v>
      </c>
      <c r="Y1" s="42">
        <v>1</v>
      </c>
      <c r="Z1" s="42">
        <v>1</v>
      </c>
      <c r="AA1" s="42">
        <v>1</v>
      </c>
      <c r="AB1" s="42">
        <v>1</v>
      </c>
      <c r="AC1" s="42">
        <v>1</v>
      </c>
      <c r="AD1" s="42">
        <v>1</v>
      </c>
      <c r="AE1" s="42">
        <v>1</v>
      </c>
      <c r="AF1" s="42">
        <v>1</v>
      </c>
      <c r="AG1" s="42">
        <v>1</v>
      </c>
      <c r="AH1" s="42">
        <v>1</v>
      </c>
      <c r="AI1" s="42">
        <v>1</v>
      </c>
      <c r="AJ1" s="42">
        <v>1</v>
      </c>
      <c r="AK1" s="42">
        <v>1</v>
      </c>
      <c r="AL1" s="42">
        <v>1</v>
      </c>
      <c r="AM1" s="42">
        <v>1</v>
      </c>
      <c r="AN1" s="42">
        <v>1</v>
      </c>
      <c r="AO1" s="42">
        <v>1</v>
      </c>
      <c r="AP1" s="42">
        <v>1</v>
      </c>
      <c r="AQ1" s="42">
        <v>1</v>
      </c>
      <c r="AR1" s="42">
        <v>1</v>
      </c>
      <c r="AS1" s="42">
        <v>1</v>
      </c>
      <c r="AT1" s="42">
        <v>1</v>
      </c>
      <c r="AU1" s="42">
        <v>1</v>
      </c>
      <c r="AV1" s="42">
        <v>1</v>
      </c>
      <c r="AW1" s="42">
        <v>1</v>
      </c>
      <c r="AX1" s="42">
        <v>1</v>
      </c>
      <c r="AY1" s="42">
        <v>1</v>
      </c>
      <c r="AZ1" s="42">
        <v>1</v>
      </c>
      <c r="BA1" s="42">
        <v>1</v>
      </c>
      <c r="BB1" s="42">
        <v>1</v>
      </c>
      <c r="BC1" s="42">
        <v>1</v>
      </c>
      <c r="BD1" s="42">
        <v>1</v>
      </c>
      <c r="BE1" s="42">
        <v>1</v>
      </c>
      <c r="BF1" s="42">
        <v>1</v>
      </c>
      <c r="BG1" s="42">
        <v>1</v>
      </c>
      <c r="BH1" s="42">
        <v>1</v>
      </c>
      <c r="BI1" s="42">
        <v>1</v>
      </c>
      <c r="BJ1" s="42">
        <v>1</v>
      </c>
      <c r="BK1" s="42">
        <v>1</v>
      </c>
      <c r="BL1" s="42">
        <v>1</v>
      </c>
      <c r="BM1" s="42">
        <v>1</v>
      </c>
      <c r="BN1" s="42">
        <v>1</v>
      </c>
      <c r="BO1" s="42">
        <v>1</v>
      </c>
      <c r="BP1" s="42">
        <v>1</v>
      </c>
      <c r="BQ1" s="42">
        <v>1</v>
      </c>
      <c r="BR1" s="42">
        <v>1</v>
      </c>
      <c r="BS1" s="42">
        <v>1</v>
      </c>
      <c r="BT1" s="42">
        <v>1</v>
      </c>
      <c r="BU1" s="42">
        <v>1</v>
      </c>
      <c r="BV1" s="42">
        <v>1</v>
      </c>
      <c r="BW1" s="42">
        <v>1</v>
      </c>
      <c r="BX1" s="42">
        <v>1</v>
      </c>
      <c r="BY1" s="42">
        <v>1</v>
      </c>
      <c r="BZ1" s="42">
        <v>1</v>
      </c>
      <c r="CA1" s="42">
        <v>1</v>
      </c>
      <c r="CB1" s="42">
        <v>1</v>
      </c>
      <c r="CC1" s="42">
        <v>1</v>
      </c>
      <c r="CD1" s="42">
        <v>1</v>
      </c>
      <c r="CE1" s="42">
        <v>1</v>
      </c>
      <c r="CF1" s="42">
        <v>1</v>
      </c>
      <c r="CG1" s="42">
        <v>1</v>
      </c>
      <c r="CH1" s="42">
        <v>1</v>
      </c>
      <c r="CI1" s="42">
        <v>1</v>
      </c>
      <c r="CJ1" s="42">
        <v>1</v>
      </c>
      <c r="CK1" s="42">
        <v>1</v>
      </c>
      <c r="CL1" s="42">
        <v>1</v>
      </c>
      <c r="CM1" s="42">
        <v>1</v>
      </c>
      <c r="CN1" s="42">
        <v>1</v>
      </c>
      <c r="CO1" s="42">
        <v>1</v>
      </c>
      <c r="CP1" s="42">
        <v>1</v>
      </c>
      <c r="CQ1" s="42">
        <v>1</v>
      </c>
      <c r="CR1" s="42">
        <v>1</v>
      </c>
      <c r="CS1" s="42">
        <v>1</v>
      </c>
      <c r="CT1" s="42">
        <v>1</v>
      </c>
      <c r="CU1" s="42">
        <v>1</v>
      </c>
      <c r="CV1" s="42">
        <v>1</v>
      </c>
      <c r="CW1" s="42">
        <v>1</v>
      </c>
      <c r="CX1" s="42">
        <v>1</v>
      </c>
      <c r="CY1" s="42">
        <v>1</v>
      </c>
      <c r="CZ1" s="42">
        <v>1</v>
      </c>
      <c r="DA1" s="42">
        <v>1</v>
      </c>
      <c r="DB1" s="42">
        <v>1</v>
      </c>
      <c r="DC1" s="42">
        <v>1</v>
      </c>
      <c r="DD1" s="42">
        <v>1</v>
      </c>
      <c r="DE1" s="42">
        <v>1</v>
      </c>
      <c r="DF1" s="42">
        <v>1</v>
      </c>
      <c r="DG1" s="42">
        <v>1</v>
      </c>
      <c r="DH1" s="42">
        <v>1</v>
      </c>
      <c r="DI1" s="42">
        <v>1</v>
      </c>
      <c r="DJ1" s="42">
        <v>1</v>
      </c>
      <c r="DK1" s="42">
        <v>1</v>
      </c>
      <c r="DL1" s="42">
        <v>1</v>
      </c>
      <c r="DM1" s="42">
        <v>1</v>
      </c>
      <c r="DN1" s="42">
        <v>1</v>
      </c>
      <c r="DO1" s="42">
        <v>1</v>
      </c>
      <c r="DP1" s="42">
        <v>1</v>
      </c>
      <c r="DQ1" s="42">
        <v>1</v>
      </c>
      <c r="DR1" s="42">
        <v>1</v>
      </c>
      <c r="DS1" s="42">
        <v>1</v>
      </c>
      <c r="DT1" s="42">
        <v>1</v>
      </c>
      <c r="DU1" s="42">
        <v>1</v>
      </c>
      <c r="DV1" s="42">
        <v>1</v>
      </c>
      <c r="DW1" s="42">
        <v>1</v>
      </c>
      <c r="DX1" s="42">
        <v>1</v>
      </c>
      <c r="DY1" s="42">
        <v>1</v>
      </c>
      <c r="DZ1" s="42">
        <v>1</v>
      </c>
      <c r="EA1" s="42">
        <v>1</v>
      </c>
      <c r="EB1" s="42">
        <v>1</v>
      </c>
      <c r="EC1" s="42">
        <v>1</v>
      </c>
      <c r="ED1" s="42">
        <v>1</v>
      </c>
      <c r="EE1" s="42">
        <v>1</v>
      </c>
      <c r="EF1" s="42">
        <v>1</v>
      </c>
      <c r="EG1" s="42">
        <v>1</v>
      </c>
      <c r="EH1" s="42">
        <v>1</v>
      </c>
      <c r="EI1" s="42">
        <v>1</v>
      </c>
      <c r="EJ1" s="42">
        <v>1</v>
      </c>
      <c r="EK1" s="42">
        <v>1</v>
      </c>
      <c r="EL1" s="42">
        <v>1</v>
      </c>
      <c r="EM1" s="42">
        <v>1</v>
      </c>
      <c r="EN1" s="42">
        <v>1</v>
      </c>
      <c r="EO1" s="42">
        <v>1</v>
      </c>
      <c r="EP1" s="42">
        <v>1</v>
      </c>
      <c r="EQ1" s="42">
        <v>1</v>
      </c>
      <c r="ER1" s="42">
        <v>1</v>
      </c>
      <c r="ES1" s="42">
        <v>1</v>
      </c>
      <c r="ET1" s="42">
        <v>1</v>
      </c>
      <c r="EU1" s="42">
        <v>1</v>
      </c>
      <c r="EV1" s="42">
        <v>1</v>
      </c>
      <c r="EW1" s="42">
        <v>1</v>
      </c>
      <c r="EX1" s="42">
        <v>1</v>
      </c>
      <c r="EY1" s="42">
        <v>1</v>
      </c>
      <c r="EZ1" s="42">
        <v>1</v>
      </c>
      <c r="FA1" s="42">
        <v>1</v>
      </c>
      <c r="FB1" s="42">
        <v>1</v>
      </c>
      <c r="FC1" s="42">
        <v>1</v>
      </c>
      <c r="FD1" s="42">
        <v>1</v>
      </c>
      <c r="FE1" s="42">
        <v>1</v>
      </c>
      <c r="FF1" s="42">
        <v>1</v>
      </c>
      <c r="FG1" s="42">
        <v>1</v>
      </c>
      <c r="FH1" s="42">
        <v>1</v>
      </c>
      <c r="FI1" s="42">
        <v>1</v>
      </c>
      <c r="FJ1" s="42">
        <v>1</v>
      </c>
      <c r="FK1" s="42">
        <v>1</v>
      </c>
      <c r="FL1" s="42">
        <v>1</v>
      </c>
      <c r="FM1" s="42">
        <v>1</v>
      </c>
    </row>
    <row r="2" spans="8:171">
      <c r="H2" s="43" t="s">
        <v>24</v>
      </c>
      <c r="I2" s="43">
        <f>COLUMN()-8</f>
        <v>1</v>
      </c>
      <c r="J2" s="43">
        <f t="shared" ref="J2:BU2" si="0">COLUMN()-8</f>
        <v>2</v>
      </c>
      <c r="K2" s="43">
        <f t="shared" si="0"/>
        <v>3</v>
      </c>
      <c r="L2" s="43">
        <f t="shared" si="0"/>
        <v>4</v>
      </c>
      <c r="M2" s="43">
        <f t="shared" si="0"/>
        <v>5</v>
      </c>
      <c r="N2" s="43">
        <f t="shared" si="0"/>
        <v>6</v>
      </c>
      <c r="O2" s="43">
        <f t="shared" si="0"/>
        <v>7</v>
      </c>
      <c r="P2" s="43">
        <f t="shared" si="0"/>
        <v>8</v>
      </c>
      <c r="Q2" s="43">
        <f t="shared" si="0"/>
        <v>9</v>
      </c>
      <c r="R2" s="43">
        <f t="shared" si="0"/>
        <v>10</v>
      </c>
      <c r="S2" s="43">
        <f t="shared" si="0"/>
        <v>11</v>
      </c>
      <c r="T2" s="43">
        <f t="shared" si="0"/>
        <v>12</v>
      </c>
      <c r="U2" s="43">
        <f t="shared" si="0"/>
        <v>13</v>
      </c>
      <c r="V2" s="43">
        <f t="shared" si="0"/>
        <v>14</v>
      </c>
      <c r="W2" s="43">
        <f t="shared" si="0"/>
        <v>15</v>
      </c>
      <c r="X2" s="43">
        <f t="shared" si="0"/>
        <v>16</v>
      </c>
      <c r="Y2" s="43">
        <f t="shared" si="0"/>
        <v>17</v>
      </c>
      <c r="Z2" s="43">
        <f t="shared" si="0"/>
        <v>18</v>
      </c>
      <c r="AA2" s="43">
        <f t="shared" si="0"/>
        <v>19</v>
      </c>
      <c r="AB2" s="43">
        <f t="shared" si="0"/>
        <v>20</v>
      </c>
      <c r="AC2" s="43">
        <f t="shared" si="0"/>
        <v>21</v>
      </c>
      <c r="AD2" s="43">
        <f t="shared" si="0"/>
        <v>22</v>
      </c>
      <c r="AE2" s="43">
        <f t="shared" si="0"/>
        <v>23</v>
      </c>
      <c r="AF2" s="43">
        <f t="shared" si="0"/>
        <v>24</v>
      </c>
      <c r="AG2" s="43">
        <f t="shared" si="0"/>
        <v>25</v>
      </c>
      <c r="AH2" s="43">
        <f t="shared" si="0"/>
        <v>26</v>
      </c>
      <c r="AI2" s="43">
        <f t="shared" si="0"/>
        <v>27</v>
      </c>
      <c r="AJ2" s="43">
        <f t="shared" si="0"/>
        <v>28</v>
      </c>
      <c r="AK2" s="43">
        <f t="shared" si="0"/>
        <v>29</v>
      </c>
      <c r="AL2" s="43">
        <f t="shared" si="0"/>
        <v>30</v>
      </c>
      <c r="AM2" s="43">
        <f t="shared" si="0"/>
        <v>31</v>
      </c>
      <c r="AN2" s="43">
        <f t="shared" si="0"/>
        <v>32</v>
      </c>
      <c r="AO2" s="43">
        <f t="shared" si="0"/>
        <v>33</v>
      </c>
      <c r="AP2" s="43">
        <f t="shared" si="0"/>
        <v>34</v>
      </c>
      <c r="AQ2" s="43">
        <f t="shared" si="0"/>
        <v>35</v>
      </c>
      <c r="AR2" s="43">
        <f t="shared" si="0"/>
        <v>36</v>
      </c>
      <c r="AS2" s="43">
        <f t="shared" si="0"/>
        <v>37</v>
      </c>
      <c r="AT2" s="43">
        <f t="shared" si="0"/>
        <v>38</v>
      </c>
      <c r="AU2" s="43">
        <f t="shared" si="0"/>
        <v>39</v>
      </c>
      <c r="AV2" s="43">
        <f t="shared" si="0"/>
        <v>40</v>
      </c>
      <c r="AW2" s="43">
        <f t="shared" si="0"/>
        <v>41</v>
      </c>
      <c r="AX2" s="43">
        <f t="shared" si="0"/>
        <v>42</v>
      </c>
      <c r="AY2" s="43">
        <f t="shared" si="0"/>
        <v>43</v>
      </c>
      <c r="AZ2" s="43">
        <f t="shared" si="0"/>
        <v>44</v>
      </c>
      <c r="BA2" s="43">
        <f t="shared" si="0"/>
        <v>45</v>
      </c>
      <c r="BB2" s="43">
        <f t="shared" si="0"/>
        <v>46</v>
      </c>
      <c r="BC2" s="43">
        <f t="shared" si="0"/>
        <v>47</v>
      </c>
      <c r="BD2" s="43">
        <f t="shared" si="0"/>
        <v>48</v>
      </c>
      <c r="BE2" s="43">
        <f t="shared" si="0"/>
        <v>49</v>
      </c>
      <c r="BF2" s="43">
        <f t="shared" si="0"/>
        <v>50</v>
      </c>
      <c r="BG2" s="43">
        <f t="shared" si="0"/>
        <v>51</v>
      </c>
      <c r="BH2" s="43">
        <f t="shared" si="0"/>
        <v>52</v>
      </c>
      <c r="BI2" s="43">
        <f t="shared" si="0"/>
        <v>53</v>
      </c>
      <c r="BJ2" s="43">
        <f t="shared" si="0"/>
        <v>54</v>
      </c>
      <c r="BK2" s="43">
        <f t="shared" si="0"/>
        <v>55</v>
      </c>
      <c r="BL2" s="43">
        <f t="shared" si="0"/>
        <v>56</v>
      </c>
      <c r="BM2" s="43">
        <f t="shared" si="0"/>
        <v>57</v>
      </c>
      <c r="BN2" s="43">
        <f t="shared" si="0"/>
        <v>58</v>
      </c>
      <c r="BO2" s="43">
        <f t="shared" si="0"/>
        <v>59</v>
      </c>
      <c r="BP2" s="43">
        <f t="shared" si="0"/>
        <v>60</v>
      </c>
      <c r="BQ2" s="43">
        <f t="shared" si="0"/>
        <v>61</v>
      </c>
      <c r="BR2" s="43">
        <f t="shared" si="0"/>
        <v>62</v>
      </c>
      <c r="BS2" s="43">
        <f t="shared" si="0"/>
        <v>63</v>
      </c>
      <c r="BT2" s="43">
        <f t="shared" si="0"/>
        <v>64</v>
      </c>
      <c r="BU2" s="43">
        <f t="shared" si="0"/>
        <v>65</v>
      </c>
      <c r="BV2" s="43">
        <f t="shared" ref="BV2:EG2" si="1">COLUMN()-8</f>
        <v>66</v>
      </c>
      <c r="BW2" s="43">
        <f t="shared" si="1"/>
        <v>67</v>
      </c>
      <c r="BX2" s="43">
        <f t="shared" si="1"/>
        <v>68</v>
      </c>
      <c r="BY2" s="43">
        <f t="shared" si="1"/>
        <v>69</v>
      </c>
      <c r="BZ2" s="43">
        <f t="shared" si="1"/>
        <v>70</v>
      </c>
      <c r="CA2" s="43">
        <f t="shared" si="1"/>
        <v>71</v>
      </c>
      <c r="CB2" s="43">
        <f t="shared" si="1"/>
        <v>72</v>
      </c>
      <c r="CC2" s="43">
        <f t="shared" si="1"/>
        <v>73</v>
      </c>
      <c r="CD2" s="43">
        <f t="shared" si="1"/>
        <v>74</v>
      </c>
      <c r="CE2" s="43">
        <f t="shared" si="1"/>
        <v>75</v>
      </c>
      <c r="CF2" s="43">
        <f t="shared" si="1"/>
        <v>76</v>
      </c>
      <c r="CG2" s="43">
        <f t="shared" si="1"/>
        <v>77</v>
      </c>
      <c r="CH2" s="43">
        <f t="shared" si="1"/>
        <v>78</v>
      </c>
      <c r="CI2" s="43">
        <f t="shared" si="1"/>
        <v>79</v>
      </c>
      <c r="CJ2" s="43">
        <f t="shared" si="1"/>
        <v>80</v>
      </c>
      <c r="CK2" s="43">
        <f t="shared" si="1"/>
        <v>81</v>
      </c>
      <c r="CL2" s="43">
        <f t="shared" si="1"/>
        <v>82</v>
      </c>
      <c r="CM2" s="43">
        <f t="shared" si="1"/>
        <v>83</v>
      </c>
      <c r="CN2" s="43">
        <f t="shared" si="1"/>
        <v>84</v>
      </c>
      <c r="CO2" s="43">
        <f t="shared" si="1"/>
        <v>85</v>
      </c>
      <c r="CP2" s="43">
        <f t="shared" si="1"/>
        <v>86</v>
      </c>
      <c r="CQ2" s="43">
        <f t="shared" si="1"/>
        <v>87</v>
      </c>
      <c r="CR2" s="43">
        <f t="shared" si="1"/>
        <v>88</v>
      </c>
      <c r="CS2" s="43">
        <f t="shared" si="1"/>
        <v>89</v>
      </c>
      <c r="CT2" s="43">
        <f t="shared" si="1"/>
        <v>90</v>
      </c>
      <c r="CU2" s="43">
        <f t="shared" si="1"/>
        <v>91</v>
      </c>
      <c r="CV2" s="43">
        <f t="shared" si="1"/>
        <v>92</v>
      </c>
      <c r="CW2" s="43">
        <f t="shared" si="1"/>
        <v>93</v>
      </c>
      <c r="CX2" s="43">
        <f t="shared" si="1"/>
        <v>94</v>
      </c>
      <c r="CY2" s="43">
        <f t="shared" si="1"/>
        <v>95</v>
      </c>
      <c r="CZ2" s="43">
        <f t="shared" si="1"/>
        <v>96</v>
      </c>
      <c r="DA2" s="43">
        <f t="shared" si="1"/>
        <v>97</v>
      </c>
      <c r="DB2" s="43">
        <f t="shared" si="1"/>
        <v>98</v>
      </c>
      <c r="DC2" s="43">
        <f t="shared" si="1"/>
        <v>99</v>
      </c>
      <c r="DD2" s="43">
        <f t="shared" si="1"/>
        <v>100</v>
      </c>
      <c r="DE2" s="43">
        <f t="shared" si="1"/>
        <v>101</v>
      </c>
      <c r="DF2" s="43">
        <f t="shared" si="1"/>
        <v>102</v>
      </c>
      <c r="DG2" s="43">
        <f t="shared" si="1"/>
        <v>103</v>
      </c>
      <c r="DH2" s="43">
        <f t="shared" si="1"/>
        <v>104</v>
      </c>
      <c r="DI2" s="43">
        <f t="shared" si="1"/>
        <v>105</v>
      </c>
      <c r="DJ2" s="43">
        <f t="shared" si="1"/>
        <v>106</v>
      </c>
      <c r="DK2" s="43">
        <f t="shared" si="1"/>
        <v>107</v>
      </c>
      <c r="DL2" s="43">
        <f t="shared" si="1"/>
        <v>108</v>
      </c>
      <c r="DM2" s="43">
        <f t="shared" si="1"/>
        <v>109</v>
      </c>
      <c r="DN2" s="43">
        <f t="shared" si="1"/>
        <v>110</v>
      </c>
      <c r="DO2" s="43">
        <f t="shared" si="1"/>
        <v>111</v>
      </c>
      <c r="DP2" s="43">
        <f t="shared" si="1"/>
        <v>112</v>
      </c>
      <c r="DQ2" s="43">
        <f t="shared" si="1"/>
        <v>113</v>
      </c>
      <c r="DR2" s="43">
        <f t="shared" si="1"/>
        <v>114</v>
      </c>
      <c r="DS2" s="43">
        <f t="shared" si="1"/>
        <v>115</v>
      </c>
      <c r="DT2" s="43">
        <f t="shared" si="1"/>
        <v>116</v>
      </c>
      <c r="DU2" s="43">
        <f t="shared" si="1"/>
        <v>117</v>
      </c>
      <c r="DV2" s="43">
        <f t="shared" si="1"/>
        <v>118</v>
      </c>
      <c r="DW2" s="43">
        <f t="shared" si="1"/>
        <v>119</v>
      </c>
      <c r="DX2" s="43">
        <f t="shared" si="1"/>
        <v>120</v>
      </c>
      <c r="DY2" s="43">
        <f t="shared" si="1"/>
        <v>121</v>
      </c>
      <c r="DZ2" s="43">
        <f t="shared" si="1"/>
        <v>122</v>
      </c>
      <c r="EA2" s="43">
        <f t="shared" si="1"/>
        <v>123</v>
      </c>
      <c r="EB2" s="43">
        <f t="shared" si="1"/>
        <v>124</v>
      </c>
      <c r="EC2" s="43">
        <f t="shared" si="1"/>
        <v>125</v>
      </c>
      <c r="ED2" s="43">
        <f t="shared" si="1"/>
        <v>126</v>
      </c>
      <c r="EE2" s="43">
        <f t="shared" si="1"/>
        <v>127</v>
      </c>
      <c r="EF2" s="43">
        <f t="shared" si="1"/>
        <v>128</v>
      </c>
      <c r="EG2" s="43">
        <f t="shared" si="1"/>
        <v>129</v>
      </c>
      <c r="EH2" s="43">
        <f t="shared" ref="EH2:FO2" si="2">COLUMN()-8</f>
        <v>130</v>
      </c>
      <c r="EI2" s="43">
        <f t="shared" si="2"/>
        <v>131</v>
      </c>
      <c r="EJ2" s="43">
        <f t="shared" si="2"/>
        <v>132</v>
      </c>
      <c r="EK2" s="43">
        <f t="shared" si="2"/>
        <v>133</v>
      </c>
      <c r="EL2" s="43">
        <f t="shared" si="2"/>
        <v>134</v>
      </c>
      <c r="EM2" s="43">
        <f t="shared" si="2"/>
        <v>135</v>
      </c>
      <c r="EN2" s="43">
        <f t="shared" si="2"/>
        <v>136</v>
      </c>
      <c r="EO2" s="43">
        <f t="shared" si="2"/>
        <v>137</v>
      </c>
      <c r="EP2" s="43">
        <f t="shared" si="2"/>
        <v>138</v>
      </c>
      <c r="EQ2" s="43">
        <f t="shared" si="2"/>
        <v>139</v>
      </c>
      <c r="ER2" s="43">
        <f t="shared" si="2"/>
        <v>140</v>
      </c>
      <c r="ES2" s="43">
        <f t="shared" si="2"/>
        <v>141</v>
      </c>
      <c r="ET2" s="43">
        <f t="shared" si="2"/>
        <v>142</v>
      </c>
      <c r="EU2" s="43">
        <f t="shared" si="2"/>
        <v>143</v>
      </c>
      <c r="EV2" s="43">
        <f t="shared" si="2"/>
        <v>144</v>
      </c>
      <c r="EW2" s="43">
        <f t="shared" si="2"/>
        <v>145</v>
      </c>
      <c r="EX2" s="43">
        <f t="shared" si="2"/>
        <v>146</v>
      </c>
      <c r="EY2" s="43">
        <f t="shared" si="2"/>
        <v>147</v>
      </c>
      <c r="EZ2" s="43">
        <f t="shared" si="2"/>
        <v>148</v>
      </c>
      <c r="FA2" s="43">
        <f t="shared" si="2"/>
        <v>149</v>
      </c>
      <c r="FB2" s="43">
        <f t="shared" si="2"/>
        <v>150</v>
      </c>
      <c r="FC2" s="43">
        <f t="shared" si="2"/>
        <v>151</v>
      </c>
      <c r="FD2" s="43">
        <f t="shared" si="2"/>
        <v>152</v>
      </c>
      <c r="FE2" s="43">
        <f t="shared" si="2"/>
        <v>153</v>
      </c>
      <c r="FF2" s="43">
        <f t="shared" si="2"/>
        <v>154</v>
      </c>
      <c r="FG2" s="43">
        <f t="shared" si="2"/>
        <v>155</v>
      </c>
      <c r="FH2" s="43">
        <f t="shared" si="2"/>
        <v>156</v>
      </c>
      <c r="FI2" s="43">
        <f t="shared" si="2"/>
        <v>157</v>
      </c>
      <c r="FJ2" s="43">
        <f t="shared" si="2"/>
        <v>158</v>
      </c>
      <c r="FK2" s="43">
        <f t="shared" si="2"/>
        <v>159</v>
      </c>
      <c r="FL2" s="43">
        <f t="shared" si="2"/>
        <v>160</v>
      </c>
      <c r="FM2" s="43">
        <f t="shared" si="2"/>
        <v>161</v>
      </c>
      <c r="FN2" s="43">
        <f t="shared" si="2"/>
        <v>162</v>
      </c>
      <c r="FO2" s="43">
        <f t="shared" si="2"/>
        <v>163</v>
      </c>
    </row>
    <row r="3" spans="8:171" ht="13.5" customHeight="1">
      <c r="H3" s="43" t="s">
        <v>25</v>
      </c>
      <c r="I3" s="44" t="s">
        <v>26</v>
      </c>
      <c r="J3" s="44" t="s">
        <v>27</v>
      </c>
      <c r="K3" s="44" t="s">
        <v>28</v>
      </c>
      <c r="L3" s="44" t="s">
        <v>29</v>
      </c>
      <c r="M3" s="44" t="s">
        <v>30</v>
      </c>
      <c r="N3" s="44" t="s">
        <v>31</v>
      </c>
      <c r="O3" s="45" t="s">
        <v>32</v>
      </c>
      <c r="P3" s="46"/>
      <c r="Q3" s="46"/>
      <c r="R3" s="46"/>
      <c r="S3" s="46"/>
      <c r="T3" s="46"/>
      <c r="U3" s="46"/>
      <c r="V3" s="46"/>
      <c r="W3" s="46"/>
      <c r="X3" s="46"/>
      <c r="Y3" s="46"/>
      <c r="Z3" s="46"/>
      <c r="AA3" s="46"/>
      <c r="AB3" s="47"/>
      <c r="AC3" s="47"/>
      <c r="AD3" s="47"/>
      <c r="AE3" s="47"/>
      <c r="AF3" s="47"/>
      <c r="AG3" s="48"/>
      <c r="AH3" s="47"/>
      <c r="AI3" s="47"/>
      <c r="AJ3" s="47"/>
      <c r="AK3" s="47"/>
      <c r="AL3" s="49" t="s">
        <v>33</v>
      </c>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50"/>
      <c r="CD3" s="49" t="s">
        <v>34</v>
      </c>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50"/>
      <c r="DH3" s="49" t="s">
        <v>35</v>
      </c>
      <c r="DI3" s="47"/>
      <c r="DJ3" s="47"/>
      <c r="DK3" s="47"/>
      <c r="DL3" s="47"/>
      <c r="DM3" s="47"/>
      <c r="DN3" s="47"/>
      <c r="DO3" s="47"/>
      <c r="DP3" s="47"/>
      <c r="DQ3" s="47"/>
      <c r="DR3" s="47"/>
      <c r="DS3" s="47"/>
      <c r="DT3" s="47"/>
      <c r="DU3" s="47"/>
      <c r="DV3" s="47"/>
      <c r="DW3" s="47"/>
      <c r="DX3" s="47"/>
      <c r="DY3" s="47"/>
      <c r="DZ3" s="47"/>
      <c r="EA3" s="50"/>
      <c r="EB3" s="49" t="s">
        <v>36</v>
      </c>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50"/>
    </row>
    <row r="4" spans="8:171">
      <c r="H4" s="43" t="s">
        <v>37</v>
      </c>
      <c r="I4" s="51"/>
      <c r="J4" s="51"/>
      <c r="K4" s="51"/>
      <c r="L4" s="51"/>
      <c r="M4" s="51"/>
      <c r="N4" s="51"/>
      <c r="O4" s="52"/>
      <c r="P4" s="53"/>
      <c r="Q4" s="53"/>
      <c r="R4" s="53"/>
      <c r="S4" s="53"/>
      <c r="T4" s="53"/>
      <c r="U4" s="53"/>
      <c r="V4" s="53"/>
      <c r="W4" s="53"/>
      <c r="X4" s="53"/>
      <c r="Y4" s="53"/>
      <c r="Z4" s="53"/>
      <c r="AA4" s="53"/>
      <c r="AB4" s="49" t="s">
        <v>38</v>
      </c>
      <c r="AC4" s="47"/>
      <c r="AD4" s="47"/>
      <c r="AE4" s="47"/>
      <c r="AF4" s="50"/>
      <c r="AG4" s="49" t="s">
        <v>39</v>
      </c>
      <c r="AH4" s="47"/>
      <c r="AI4" s="47"/>
      <c r="AJ4" s="47"/>
      <c r="AK4" s="50"/>
      <c r="AL4" s="50" t="s">
        <v>40</v>
      </c>
      <c r="AM4" s="49"/>
      <c r="AN4" s="47"/>
      <c r="AO4" s="47"/>
      <c r="AP4" s="47"/>
      <c r="AQ4" s="50"/>
      <c r="AR4" s="49"/>
      <c r="AS4" s="47"/>
      <c r="AT4" s="47"/>
      <c r="AU4" s="47"/>
      <c r="AV4" s="50"/>
      <c r="AW4" s="49" t="s">
        <v>41</v>
      </c>
      <c r="AX4" s="47"/>
      <c r="AY4" s="47"/>
      <c r="AZ4" s="47"/>
      <c r="BA4" s="47"/>
      <c r="BB4" s="47"/>
      <c r="BC4" s="47"/>
      <c r="BD4" s="47"/>
      <c r="BE4" s="47"/>
      <c r="BF4" s="47"/>
      <c r="BG4" s="50"/>
      <c r="BH4" s="49" t="s">
        <v>42</v>
      </c>
      <c r="BI4" s="47"/>
      <c r="BJ4" s="47"/>
      <c r="BK4" s="47"/>
      <c r="BL4" s="47"/>
      <c r="BM4" s="47"/>
      <c r="BN4" s="47"/>
      <c r="BO4" s="47"/>
      <c r="BP4" s="47"/>
      <c r="BQ4" s="47"/>
      <c r="BR4" s="50"/>
      <c r="BS4" s="49" t="s">
        <v>43</v>
      </c>
      <c r="BT4" s="47"/>
      <c r="BU4" s="47"/>
      <c r="BV4" s="47"/>
      <c r="BW4" s="47"/>
      <c r="BX4" s="47"/>
      <c r="BY4" s="47"/>
      <c r="BZ4" s="47"/>
      <c r="CA4" s="47"/>
      <c r="CB4" s="47"/>
      <c r="CC4" s="50"/>
      <c r="CD4" s="49" t="s">
        <v>44</v>
      </c>
      <c r="CE4" s="47"/>
      <c r="CF4" s="47"/>
      <c r="CG4" s="47"/>
      <c r="CH4" s="47"/>
      <c r="CI4" s="47"/>
      <c r="CJ4" s="47"/>
      <c r="CK4" s="47"/>
      <c r="CL4" s="47"/>
      <c r="CM4" s="50"/>
      <c r="CN4" s="49" t="s">
        <v>45</v>
      </c>
      <c r="CO4" s="47"/>
      <c r="CP4" s="47"/>
      <c r="CQ4" s="47"/>
      <c r="CR4" s="47"/>
      <c r="CS4" s="47"/>
      <c r="CT4" s="47"/>
      <c r="CU4" s="47"/>
      <c r="CV4" s="47"/>
      <c r="CW4" s="50"/>
      <c r="CX4" s="49" t="s">
        <v>46</v>
      </c>
      <c r="CY4" s="47"/>
      <c r="CZ4" s="47"/>
      <c r="DA4" s="47"/>
      <c r="DB4" s="47"/>
      <c r="DC4" s="47"/>
      <c r="DD4" s="47"/>
      <c r="DE4" s="47"/>
      <c r="DF4" s="47"/>
      <c r="DG4" s="50"/>
      <c r="DH4" s="49" t="s">
        <v>47</v>
      </c>
      <c r="DI4" s="47"/>
      <c r="DJ4" s="47"/>
      <c r="DK4" s="47"/>
      <c r="DL4" s="47"/>
      <c r="DM4" s="47"/>
      <c r="DN4" s="47"/>
      <c r="DO4" s="47"/>
      <c r="DP4" s="47"/>
      <c r="DQ4" s="50"/>
      <c r="DR4" s="49" t="s">
        <v>48</v>
      </c>
      <c r="DS4" s="47"/>
      <c r="DT4" s="47"/>
      <c r="DU4" s="47"/>
      <c r="DV4" s="47"/>
      <c r="DW4" s="47"/>
      <c r="DX4" s="47"/>
      <c r="DY4" s="47"/>
      <c r="DZ4" s="47"/>
      <c r="EA4" s="50"/>
      <c r="EB4" s="49" t="s">
        <v>49</v>
      </c>
      <c r="EC4" s="47"/>
      <c r="ED4" s="47"/>
      <c r="EE4" s="47"/>
      <c r="EF4" s="47"/>
      <c r="EG4" s="47"/>
      <c r="EH4" s="47"/>
      <c r="EI4" s="47"/>
      <c r="EJ4" s="47"/>
      <c r="EK4" s="50"/>
      <c r="EL4" s="49" t="s">
        <v>50</v>
      </c>
      <c r="EM4" s="47"/>
      <c r="EN4" s="47"/>
      <c r="EO4" s="47"/>
      <c r="EP4" s="47"/>
      <c r="EQ4" s="47"/>
      <c r="ER4" s="47"/>
      <c r="ES4" s="47"/>
      <c r="ET4" s="47"/>
      <c r="EU4" s="50"/>
      <c r="EV4" s="49" t="s">
        <v>51</v>
      </c>
      <c r="EW4" s="47"/>
      <c r="EX4" s="47"/>
      <c r="EY4" s="47"/>
      <c r="EZ4" s="47"/>
      <c r="FA4" s="47"/>
      <c r="FB4" s="47"/>
      <c r="FC4" s="47"/>
      <c r="FD4" s="47"/>
      <c r="FE4" s="50"/>
      <c r="FF4" s="49" t="s">
        <v>52</v>
      </c>
      <c r="FG4" s="47"/>
      <c r="FH4" s="47"/>
      <c r="FI4" s="47"/>
      <c r="FJ4" s="47"/>
      <c r="FK4" s="47"/>
      <c r="FL4" s="47"/>
      <c r="FM4" s="47"/>
      <c r="FN4" s="47"/>
      <c r="FO4" s="50"/>
    </row>
    <row r="5" spans="8:171">
      <c r="H5" s="43" t="s">
        <v>53</v>
      </c>
      <c r="I5" s="54"/>
      <c r="J5" s="54"/>
      <c r="K5" s="54"/>
      <c r="L5" s="54"/>
      <c r="M5" s="54"/>
      <c r="N5" s="54"/>
      <c r="O5" s="54" t="s">
        <v>54</v>
      </c>
      <c r="P5" s="55" t="s">
        <v>55</v>
      </c>
      <c r="Q5" s="55" t="s">
        <v>56</v>
      </c>
      <c r="R5" s="55" t="s">
        <v>57</v>
      </c>
      <c r="S5" s="55" t="s">
        <v>4</v>
      </c>
      <c r="T5" s="55" t="s">
        <v>58</v>
      </c>
      <c r="U5" s="55" t="s">
        <v>59</v>
      </c>
      <c r="V5" s="55" t="s">
        <v>60</v>
      </c>
      <c r="W5" s="55" t="s">
        <v>61</v>
      </c>
      <c r="X5" s="55" t="s">
        <v>62</v>
      </c>
      <c r="Y5" s="55" t="s">
        <v>63</v>
      </c>
      <c r="Z5" s="55" t="s">
        <v>64</v>
      </c>
      <c r="AA5" s="55" t="s">
        <v>65</v>
      </c>
      <c r="AB5" s="55" t="s">
        <v>66</v>
      </c>
      <c r="AC5" s="55" t="s">
        <v>67</v>
      </c>
      <c r="AD5" s="55" t="s">
        <v>68</v>
      </c>
      <c r="AE5" s="55" t="s">
        <v>69</v>
      </c>
      <c r="AF5" s="55" t="s">
        <v>70</v>
      </c>
      <c r="AG5" s="55" t="s">
        <v>66</v>
      </c>
      <c r="AH5" s="55" t="s">
        <v>67</v>
      </c>
      <c r="AI5" s="55" t="s">
        <v>68</v>
      </c>
      <c r="AJ5" s="55" t="s">
        <v>69</v>
      </c>
      <c r="AK5" s="55" t="s">
        <v>70</v>
      </c>
      <c r="AL5" s="55" t="s">
        <v>71</v>
      </c>
      <c r="AM5" s="55" t="s">
        <v>72</v>
      </c>
      <c r="AN5" s="55" t="s">
        <v>73</v>
      </c>
      <c r="AO5" s="55" t="s">
        <v>74</v>
      </c>
      <c r="AP5" s="55" t="s">
        <v>75</v>
      </c>
      <c r="AQ5" s="55" t="s">
        <v>76</v>
      </c>
      <c r="AR5" s="55" t="s">
        <v>77</v>
      </c>
      <c r="AS5" s="55" t="s">
        <v>78</v>
      </c>
      <c r="AT5" s="55" t="s">
        <v>79</v>
      </c>
      <c r="AU5" s="55" t="s">
        <v>80</v>
      </c>
      <c r="AV5" s="55" t="s">
        <v>81</v>
      </c>
      <c r="AW5" s="55" t="s">
        <v>71</v>
      </c>
      <c r="AX5" s="55" t="s">
        <v>72</v>
      </c>
      <c r="AY5" s="55" t="s">
        <v>73</v>
      </c>
      <c r="AZ5" s="55" t="s">
        <v>74</v>
      </c>
      <c r="BA5" s="55" t="s">
        <v>75</v>
      </c>
      <c r="BB5" s="55" t="s">
        <v>76</v>
      </c>
      <c r="BC5" s="55" t="s">
        <v>77</v>
      </c>
      <c r="BD5" s="55" t="s">
        <v>78</v>
      </c>
      <c r="BE5" s="55" t="s">
        <v>79</v>
      </c>
      <c r="BF5" s="55" t="s">
        <v>80</v>
      </c>
      <c r="BG5" s="55" t="s">
        <v>81</v>
      </c>
      <c r="BH5" s="55" t="s">
        <v>71</v>
      </c>
      <c r="BI5" s="55" t="s">
        <v>72</v>
      </c>
      <c r="BJ5" s="55" t="s">
        <v>73</v>
      </c>
      <c r="BK5" s="55" t="s">
        <v>74</v>
      </c>
      <c r="BL5" s="55" t="s">
        <v>75</v>
      </c>
      <c r="BM5" s="55" t="s">
        <v>76</v>
      </c>
      <c r="BN5" s="55" t="s">
        <v>77</v>
      </c>
      <c r="BO5" s="55" t="s">
        <v>78</v>
      </c>
      <c r="BP5" s="55" t="s">
        <v>79</v>
      </c>
      <c r="BQ5" s="55" t="s">
        <v>80</v>
      </c>
      <c r="BR5" s="55" t="s">
        <v>81</v>
      </c>
      <c r="BS5" s="55" t="s">
        <v>71</v>
      </c>
      <c r="BT5" s="55" t="s">
        <v>72</v>
      </c>
      <c r="BU5" s="55" t="s">
        <v>73</v>
      </c>
      <c r="BV5" s="55" t="s">
        <v>74</v>
      </c>
      <c r="BW5" s="55" t="s">
        <v>75</v>
      </c>
      <c r="BX5" s="55" t="s">
        <v>76</v>
      </c>
      <c r="BY5" s="55" t="s">
        <v>77</v>
      </c>
      <c r="BZ5" s="55" t="s">
        <v>78</v>
      </c>
      <c r="CA5" s="55" t="s">
        <v>79</v>
      </c>
      <c r="CB5" s="55" t="s">
        <v>80</v>
      </c>
      <c r="CC5" s="55" t="s">
        <v>81</v>
      </c>
      <c r="CD5" s="55" t="s">
        <v>71</v>
      </c>
      <c r="CE5" s="55" t="s">
        <v>72</v>
      </c>
      <c r="CF5" s="55" t="s">
        <v>73</v>
      </c>
      <c r="CG5" s="55" t="s">
        <v>74</v>
      </c>
      <c r="CH5" s="55" t="s">
        <v>75</v>
      </c>
      <c r="CI5" s="55" t="s">
        <v>76</v>
      </c>
      <c r="CJ5" s="55" t="s">
        <v>77</v>
      </c>
      <c r="CK5" s="55" t="s">
        <v>78</v>
      </c>
      <c r="CL5" s="55" t="s">
        <v>79</v>
      </c>
      <c r="CM5" s="55" t="s">
        <v>80</v>
      </c>
      <c r="CN5" s="55" t="s">
        <v>71</v>
      </c>
      <c r="CO5" s="55" t="s">
        <v>72</v>
      </c>
      <c r="CP5" s="55" t="s">
        <v>73</v>
      </c>
      <c r="CQ5" s="55" t="s">
        <v>74</v>
      </c>
      <c r="CR5" s="55" t="s">
        <v>75</v>
      </c>
      <c r="CS5" s="55" t="s">
        <v>76</v>
      </c>
      <c r="CT5" s="55" t="s">
        <v>77</v>
      </c>
      <c r="CU5" s="55" t="s">
        <v>78</v>
      </c>
      <c r="CV5" s="55" t="s">
        <v>79</v>
      </c>
      <c r="CW5" s="55" t="s">
        <v>80</v>
      </c>
      <c r="CX5" s="55" t="s">
        <v>71</v>
      </c>
      <c r="CY5" s="55" t="s">
        <v>72</v>
      </c>
      <c r="CZ5" s="55" t="s">
        <v>73</v>
      </c>
      <c r="DA5" s="55" t="s">
        <v>74</v>
      </c>
      <c r="DB5" s="55" t="s">
        <v>75</v>
      </c>
      <c r="DC5" s="55" t="s">
        <v>76</v>
      </c>
      <c r="DD5" s="55" t="s">
        <v>77</v>
      </c>
      <c r="DE5" s="55" t="s">
        <v>78</v>
      </c>
      <c r="DF5" s="55" t="s">
        <v>79</v>
      </c>
      <c r="DG5" s="55" t="s">
        <v>80</v>
      </c>
      <c r="DH5" s="55" t="s">
        <v>71</v>
      </c>
      <c r="DI5" s="55" t="s">
        <v>72</v>
      </c>
      <c r="DJ5" s="55" t="s">
        <v>73</v>
      </c>
      <c r="DK5" s="55" t="s">
        <v>74</v>
      </c>
      <c r="DL5" s="55" t="s">
        <v>75</v>
      </c>
      <c r="DM5" s="55" t="s">
        <v>76</v>
      </c>
      <c r="DN5" s="55" t="s">
        <v>77</v>
      </c>
      <c r="DO5" s="55" t="s">
        <v>78</v>
      </c>
      <c r="DP5" s="55" t="s">
        <v>79</v>
      </c>
      <c r="DQ5" s="55" t="s">
        <v>80</v>
      </c>
      <c r="DR5" s="55" t="s">
        <v>71</v>
      </c>
      <c r="DS5" s="55" t="s">
        <v>72</v>
      </c>
      <c r="DT5" s="55" t="s">
        <v>73</v>
      </c>
      <c r="DU5" s="55" t="s">
        <v>74</v>
      </c>
      <c r="DV5" s="55" t="s">
        <v>75</v>
      </c>
      <c r="DW5" s="55" t="s">
        <v>76</v>
      </c>
      <c r="DX5" s="55" t="s">
        <v>77</v>
      </c>
      <c r="DY5" s="55" t="s">
        <v>78</v>
      </c>
      <c r="DZ5" s="55" t="s">
        <v>79</v>
      </c>
      <c r="EA5" s="55" t="s">
        <v>80</v>
      </c>
      <c r="EB5" s="55" t="s">
        <v>71</v>
      </c>
      <c r="EC5" s="55" t="s">
        <v>72</v>
      </c>
      <c r="ED5" s="55" t="s">
        <v>73</v>
      </c>
      <c r="EE5" s="55" t="s">
        <v>74</v>
      </c>
      <c r="EF5" s="55" t="s">
        <v>75</v>
      </c>
      <c r="EG5" s="55" t="s">
        <v>82</v>
      </c>
      <c r="EH5" s="55" t="s">
        <v>83</v>
      </c>
      <c r="EI5" s="55" t="s">
        <v>84</v>
      </c>
      <c r="EJ5" s="55" t="s">
        <v>85</v>
      </c>
      <c r="EK5" s="55" t="s">
        <v>86</v>
      </c>
      <c r="EL5" s="55" t="s">
        <v>71</v>
      </c>
      <c r="EM5" s="55" t="s">
        <v>72</v>
      </c>
      <c r="EN5" s="55" t="s">
        <v>73</v>
      </c>
      <c r="EO5" s="55" t="s">
        <v>74</v>
      </c>
      <c r="EP5" s="55" t="s">
        <v>75</v>
      </c>
      <c r="EQ5" s="55" t="s">
        <v>82</v>
      </c>
      <c r="ER5" s="55" t="s">
        <v>83</v>
      </c>
      <c r="ES5" s="55" t="s">
        <v>84</v>
      </c>
      <c r="ET5" s="55" t="s">
        <v>85</v>
      </c>
      <c r="EU5" s="55" t="s">
        <v>86</v>
      </c>
      <c r="EV5" s="55" t="s">
        <v>71</v>
      </c>
      <c r="EW5" s="55" t="s">
        <v>72</v>
      </c>
      <c r="EX5" s="55" t="s">
        <v>73</v>
      </c>
      <c r="EY5" s="55" t="s">
        <v>74</v>
      </c>
      <c r="EZ5" s="55" t="s">
        <v>75</v>
      </c>
      <c r="FA5" s="55" t="s">
        <v>82</v>
      </c>
      <c r="FB5" s="55" t="s">
        <v>83</v>
      </c>
      <c r="FC5" s="55" t="s">
        <v>84</v>
      </c>
      <c r="FD5" s="55" t="s">
        <v>85</v>
      </c>
      <c r="FE5" s="55" t="s">
        <v>86</v>
      </c>
      <c r="FF5" s="55" t="s">
        <v>71</v>
      </c>
      <c r="FG5" s="55" t="s">
        <v>72</v>
      </c>
      <c r="FH5" s="55" t="s">
        <v>73</v>
      </c>
      <c r="FI5" s="55" t="s">
        <v>74</v>
      </c>
      <c r="FJ5" s="55" t="s">
        <v>75</v>
      </c>
      <c r="FK5" s="55" t="s">
        <v>76</v>
      </c>
      <c r="FL5" s="55" t="s">
        <v>77</v>
      </c>
      <c r="FM5" s="55" t="s">
        <v>78</v>
      </c>
      <c r="FN5" s="55" t="s">
        <v>79</v>
      </c>
      <c r="FO5" s="55" t="s">
        <v>80</v>
      </c>
    </row>
    <row r="6" spans="8:171" s="63" customFormat="1">
      <c r="H6" s="43" t="s">
        <v>87</v>
      </c>
      <c r="I6" s="56" t="str">
        <f>I7</f>
        <v>2016</v>
      </c>
      <c r="J6" s="56" t="str">
        <f t="shared" ref="J6:AK6" si="3">J7</f>
        <v>422029</v>
      </c>
      <c r="K6" s="56" t="str">
        <f t="shared" si="3"/>
        <v>46</v>
      </c>
      <c r="L6" s="56" t="str">
        <f t="shared" si="3"/>
        <v>03</v>
      </c>
      <c r="M6" s="57" t="str">
        <f>M7</f>
        <v>3</v>
      </c>
      <c r="N6" s="57" t="str">
        <f>N7</f>
        <v>000</v>
      </c>
      <c r="O6" s="56" t="str">
        <f t="shared" si="3"/>
        <v>長崎県　佐世保市</v>
      </c>
      <c r="P6" s="56" t="str">
        <f t="shared" si="3"/>
        <v>法適用</v>
      </c>
      <c r="Q6" s="56" t="str">
        <f t="shared" si="3"/>
        <v>交通事業</v>
      </c>
      <c r="R6" s="56" t="str">
        <f t="shared" si="3"/>
        <v>自動車運送事業</v>
      </c>
      <c r="S6" s="56" t="str">
        <f t="shared" si="3"/>
        <v/>
      </c>
      <c r="T6" s="58" t="str">
        <f t="shared" si="3"/>
        <v>-</v>
      </c>
      <c r="U6" s="58">
        <f t="shared" si="3"/>
        <v>163.9</v>
      </c>
      <c r="V6" s="59">
        <f t="shared" si="3"/>
        <v>3301</v>
      </c>
      <c r="W6" s="59">
        <f t="shared" si="3"/>
        <v>101</v>
      </c>
      <c r="X6" s="59">
        <f t="shared" si="3"/>
        <v>58</v>
      </c>
      <c r="Y6" s="58">
        <f>Y7</f>
        <v>66.3</v>
      </c>
      <c r="Z6" s="56" t="str">
        <f t="shared" si="3"/>
        <v>有</v>
      </c>
      <c r="AA6" s="56" t="str">
        <f t="shared" si="3"/>
        <v>有</v>
      </c>
      <c r="AB6" s="59">
        <f t="shared" si="3"/>
        <v>9364</v>
      </c>
      <c r="AC6" s="59">
        <f t="shared" si="3"/>
        <v>9292</v>
      </c>
      <c r="AD6" s="59">
        <f t="shared" si="3"/>
        <v>8576</v>
      </c>
      <c r="AE6" s="59">
        <f t="shared" si="3"/>
        <v>7458</v>
      </c>
      <c r="AF6" s="59">
        <f t="shared" si="3"/>
        <v>6923</v>
      </c>
      <c r="AG6" s="59">
        <f t="shared" si="3"/>
        <v>22017</v>
      </c>
      <c r="AH6" s="59">
        <f t="shared" si="3"/>
        <v>20731</v>
      </c>
      <c r="AI6" s="59">
        <f t="shared" si="3"/>
        <v>15834</v>
      </c>
      <c r="AJ6" s="59">
        <f t="shared" si="3"/>
        <v>12993</v>
      </c>
      <c r="AK6" s="59">
        <f t="shared" si="3"/>
        <v>10476</v>
      </c>
      <c r="AL6" s="60"/>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2"/>
    </row>
    <row r="7" spans="8:171" s="63" customFormat="1">
      <c r="H7" s="43"/>
      <c r="I7" s="64" t="s">
        <v>88</v>
      </c>
      <c r="J7" s="64" t="s">
        <v>89</v>
      </c>
      <c r="K7" s="64" t="s">
        <v>90</v>
      </c>
      <c r="L7" s="64" t="s">
        <v>91</v>
      </c>
      <c r="M7" s="64" t="s">
        <v>92</v>
      </c>
      <c r="N7" s="64" t="s">
        <v>93</v>
      </c>
      <c r="O7" s="64" t="s">
        <v>94</v>
      </c>
      <c r="P7" s="64" t="s">
        <v>95</v>
      </c>
      <c r="Q7" s="64" t="s">
        <v>96</v>
      </c>
      <c r="R7" s="64" t="s">
        <v>97</v>
      </c>
      <c r="S7" s="64" t="s">
        <v>98</v>
      </c>
      <c r="T7" s="65" t="s">
        <v>99</v>
      </c>
      <c r="U7" s="65">
        <v>163.9</v>
      </c>
      <c r="V7" s="66">
        <v>3301</v>
      </c>
      <c r="W7" s="66">
        <v>101</v>
      </c>
      <c r="X7" s="66">
        <v>58</v>
      </c>
      <c r="Y7" s="65">
        <v>66.3</v>
      </c>
      <c r="Z7" s="64" t="s">
        <v>100</v>
      </c>
      <c r="AA7" s="64" t="s">
        <v>100</v>
      </c>
      <c r="AB7" s="66">
        <v>9364</v>
      </c>
      <c r="AC7" s="66">
        <v>9292</v>
      </c>
      <c r="AD7" s="66">
        <v>8576</v>
      </c>
      <c r="AE7" s="66">
        <v>7458</v>
      </c>
      <c r="AF7" s="66">
        <v>6923</v>
      </c>
      <c r="AG7" s="66">
        <v>22017</v>
      </c>
      <c r="AH7" s="66">
        <v>20731</v>
      </c>
      <c r="AI7" s="66">
        <v>15834</v>
      </c>
      <c r="AJ7" s="66">
        <v>12993</v>
      </c>
      <c r="AK7" s="66">
        <v>10476</v>
      </c>
      <c r="AL7" s="65">
        <v>99.1</v>
      </c>
      <c r="AM7" s="65">
        <v>98.5</v>
      </c>
      <c r="AN7" s="65">
        <v>101.2</v>
      </c>
      <c r="AO7" s="65">
        <v>101.9</v>
      </c>
      <c r="AP7" s="65">
        <v>104.5</v>
      </c>
      <c r="AQ7" s="65">
        <v>101.1</v>
      </c>
      <c r="AR7" s="65">
        <v>103</v>
      </c>
      <c r="AS7" s="65">
        <v>102.8</v>
      </c>
      <c r="AT7" s="65">
        <v>104.1</v>
      </c>
      <c r="AU7" s="65">
        <v>103.5</v>
      </c>
      <c r="AV7" s="65">
        <v>100</v>
      </c>
      <c r="AW7" s="65">
        <v>97.3</v>
      </c>
      <c r="AX7" s="65">
        <v>97.1</v>
      </c>
      <c r="AY7" s="65">
        <v>98.5</v>
      </c>
      <c r="AZ7" s="65">
        <v>99.8</v>
      </c>
      <c r="BA7" s="65">
        <v>101.8</v>
      </c>
      <c r="BB7" s="65">
        <v>90.9</v>
      </c>
      <c r="BC7" s="65">
        <v>93.5</v>
      </c>
      <c r="BD7" s="65">
        <v>93.3</v>
      </c>
      <c r="BE7" s="65">
        <v>95.5</v>
      </c>
      <c r="BF7" s="65">
        <v>94.2</v>
      </c>
      <c r="BG7" s="65">
        <v>100</v>
      </c>
      <c r="BH7" s="65">
        <v>1292.8</v>
      </c>
      <c r="BI7" s="65">
        <v>801.9</v>
      </c>
      <c r="BJ7" s="65">
        <v>281.39999999999998</v>
      </c>
      <c r="BK7" s="65">
        <v>397.9</v>
      </c>
      <c r="BL7" s="65">
        <v>441.9</v>
      </c>
      <c r="BM7" s="65">
        <v>180.9</v>
      </c>
      <c r="BN7" s="65">
        <v>196.1</v>
      </c>
      <c r="BO7" s="65">
        <v>96.5</v>
      </c>
      <c r="BP7" s="65">
        <v>97.7</v>
      </c>
      <c r="BQ7" s="65">
        <v>100</v>
      </c>
      <c r="BR7" s="65">
        <v>100</v>
      </c>
      <c r="BS7" s="65">
        <v>0</v>
      </c>
      <c r="BT7" s="65">
        <v>0</v>
      </c>
      <c r="BU7" s="65">
        <v>0</v>
      </c>
      <c r="BV7" s="65">
        <v>0</v>
      </c>
      <c r="BW7" s="65">
        <v>0</v>
      </c>
      <c r="BX7" s="65">
        <v>80.8</v>
      </c>
      <c r="BY7" s="65">
        <v>76.599999999999994</v>
      </c>
      <c r="BZ7" s="65">
        <v>102.5</v>
      </c>
      <c r="CA7" s="65">
        <v>90.4</v>
      </c>
      <c r="CB7" s="65">
        <v>86.1</v>
      </c>
      <c r="CC7" s="65">
        <v>0</v>
      </c>
      <c r="CD7" s="65">
        <v>2.4</v>
      </c>
      <c r="CE7" s="65">
        <v>2.2000000000000002</v>
      </c>
      <c r="CF7" s="65">
        <v>1.8</v>
      </c>
      <c r="CG7" s="65">
        <v>1.7</v>
      </c>
      <c r="CH7" s="65">
        <v>1.5</v>
      </c>
      <c r="CI7" s="65">
        <v>19.8</v>
      </c>
      <c r="CJ7" s="65">
        <v>17.7</v>
      </c>
      <c r="CK7" s="65">
        <v>15.7</v>
      </c>
      <c r="CL7" s="65">
        <v>13.6</v>
      </c>
      <c r="CM7" s="65">
        <v>14.6</v>
      </c>
      <c r="CN7" s="65">
        <v>174.2</v>
      </c>
      <c r="CO7" s="65">
        <v>174.8</v>
      </c>
      <c r="CP7" s="65">
        <v>177.5</v>
      </c>
      <c r="CQ7" s="65">
        <v>190</v>
      </c>
      <c r="CR7" s="65">
        <v>193.8</v>
      </c>
      <c r="CS7" s="65">
        <v>189.9</v>
      </c>
      <c r="CT7" s="65">
        <v>183</v>
      </c>
      <c r="CU7" s="65">
        <v>181.8</v>
      </c>
      <c r="CV7" s="65">
        <v>177.3</v>
      </c>
      <c r="CW7" s="65">
        <v>180</v>
      </c>
      <c r="CX7" s="65">
        <v>1.3</v>
      </c>
      <c r="CY7" s="65">
        <v>1.3</v>
      </c>
      <c r="CZ7" s="65">
        <v>1</v>
      </c>
      <c r="DA7" s="65">
        <v>0.9</v>
      </c>
      <c r="DB7" s="65">
        <v>0.8</v>
      </c>
      <c r="DC7" s="65">
        <v>10.4</v>
      </c>
      <c r="DD7" s="65">
        <v>9.6999999999999993</v>
      </c>
      <c r="DE7" s="65">
        <v>8.6999999999999993</v>
      </c>
      <c r="DF7" s="65">
        <v>7.7</v>
      </c>
      <c r="DG7" s="65">
        <v>8.1</v>
      </c>
      <c r="DH7" s="65">
        <v>0</v>
      </c>
      <c r="DI7" s="65">
        <v>0</v>
      </c>
      <c r="DJ7" s="65">
        <v>0</v>
      </c>
      <c r="DK7" s="65">
        <v>0</v>
      </c>
      <c r="DL7" s="65">
        <v>0</v>
      </c>
      <c r="DM7" s="65">
        <v>45.3</v>
      </c>
      <c r="DN7" s="65">
        <v>37.5</v>
      </c>
      <c r="DO7" s="65">
        <v>30.9</v>
      </c>
      <c r="DP7" s="65">
        <v>27</v>
      </c>
      <c r="DQ7" s="65">
        <v>22.5</v>
      </c>
      <c r="DR7" s="65">
        <v>78.8</v>
      </c>
      <c r="DS7" s="65">
        <v>77.400000000000006</v>
      </c>
      <c r="DT7" s="65">
        <v>83</v>
      </c>
      <c r="DU7" s="65">
        <v>83.2</v>
      </c>
      <c r="DV7" s="65">
        <v>83.2</v>
      </c>
      <c r="DW7" s="65">
        <v>68.400000000000006</v>
      </c>
      <c r="DX7" s="65">
        <v>69.7</v>
      </c>
      <c r="DY7" s="65">
        <v>79.3</v>
      </c>
      <c r="DZ7" s="65">
        <v>78.900000000000006</v>
      </c>
      <c r="EA7" s="65">
        <v>78.400000000000006</v>
      </c>
      <c r="EB7" s="67">
        <v>327.77</v>
      </c>
      <c r="EC7" s="67">
        <v>323.97000000000003</v>
      </c>
      <c r="ED7" s="67">
        <v>332.07</v>
      </c>
      <c r="EE7" s="67">
        <v>348.18</v>
      </c>
      <c r="EF7" s="67">
        <v>395.1</v>
      </c>
      <c r="EG7" s="67">
        <v>327.24</v>
      </c>
      <c r="EH7" s="67">
        <v>347.48</v>
      </c>
      <c r="EI7" s="67">
        <v>346.41</v>
      </c>
      <c r="EJ7" s="67">
        <v>360.52</v>
      </c>
      <c r="EK7" s="67">
        <v>364.17</v>
      </c>
      <c r="EL7" s="67">
        <v>359.93</v>
      </c>
      <c r="EM7" s="67">
        <v>359.23</v>
      </c>
      <c r="EN7" s="67">
        <v>359.72</v>
      </c>
      <c r="EO7" s="67">
        <v>378.14</v>
      </c>
      <c r="EP7" s="67">
        <v>412.25</v>
      </c>
      <c r="EQ7" s="67">
        <v>352.45</v>
      </c>
      <c r="ER7" s="67">
        <v>354.55</v>
      </c>
      <c r="ES7" s="67">
        <v>357.88</v>
      </c>
      <c r="ET7" s="67">
        <v>359.59</v>
      </c>
      <c r="EU7" s="67">
        <v>368.87</v>
      </c>
      <c r="EV7" s="67">
        <v>192.6</v>
      </c>
      <c r="EW7" s="67">
        <v>161.08000000000001</v>
      </c>
      <c r="EX7" s="67">
        <v>147.01</v>
      </c>
      <c r="EY7" s="67">
        <v>158.54</v>
      </c>
      <c r="EZ7" s="67">
        <v>173.38</v>
      </c>
      <c r="FA7" s="67">
        <v>190.5</v>
      </c>
      <c r="FB7" s="67">
        <v>190.61</v>
      </c>
      <c r="FC7" s="67">
        <v>195.78</v>
      </c>
      <c r="FD7" s="67">
        <v>202.13</v>
      </c>
      <c r="FE7" s="67">
        <v>209.39</v>
      </c>
      <c r="FF7" s="65">
        <v>12</v>
      </c>
      <c r="FG7" s="65">
        <v>12</v>
      </c>
      <c r="FH7" s="65">
        <v>11.8</v>
      </c>
      <c r="FI7" s="65">
        <v>11.6</v>
      </c>
      <c r="FJ7" s="65">
        <v>12.3</v>
      </c>
      <c r="FK7" s="65">
        <v>17</v>
      </c>
      <c r="FL7" s="65">
        <v>17.399999999999999</v>
      </c>
      <c r="FM7" s="65">
        <v>17.399999999999999</v>
      </c>
      <c r="FN7" s="65">
        <v>17.7</v>
      </c>
      <c r="FO7" s="65">
        <v>18</v>
      </c>
    </row>
    <row r="8" spans="8:171">
      <c r="H8" s="2"/>
      <c r="I8" s="2"/>
      <c r="J8" s="2"/>
      <c r="K8" s="2"/>
      <c r="L8" s="2"/>
      <c r="M8" s="2"/>
      <c r="N8" s="2"/>
      <c r="O8" s="2"/>
      <c r="P8" s="2"/>
      <c r="Q8" s="2"/>
      <c r="R8" s="2"/>
      <c r="S8" s="2"/>
      <c r="T8" s="2"/>
      <c r="U8" s="2"/>
      <c r="V8" s="2"/>
      <c r="W8" s="2"/>
      <c r="X8" s="2"/>
      <c r="Y8" s="2"/>
      <c r="Z8" s="2"/>
      <c r="AA8" s="2"/>
      <c r="AB8" s="2"/>
      <c r="AC8" s="2"/>
      <c r="AD8" s="2"/>
      <c r="AE8" s="68"/>
      <c r="AF8" s="68"/>
      <c r="AG8" s="68"/>
      <c r="AH8" s="68"/>
      <c r="AI8" s="68"/>
      <c r="AJ8" s="68" t="str">
        <f>AL4</f>
        <v>①経常収支比率（％）</v>
      </c>
      <c r="AK8" s="68"/>
      <c r="AL8" s="68"/>
      <c r="AM8" s="68"/>
      <c r="AN8" s="68"/>
      <c r="AO8" s="68"/>
      <c r="AP8" s="68"/>
      <c r="AQ8" s="68"/>
      <c r="AR8" s="68"/>
      <c r="AS8" s="68"/>
      <c r="AT8" s="68"/>
      <c r="AU8" s="68" t="str">
        <f>AW4</f>
        <v>②営業収支比率（％）</v>
      </c>
      <c r="AV8" s="68"/>
      <c r="AW8" s="68"/>
      <c r="AX8" s="68"/>
      <c r="AY8" s="68"/>
      <c r="AZ8" s="68"/>
      <c r="BA8" s="68"/>
      <c r="BB8" s="68"/>
      <c r="BC8" s="2"/>
      <c r="BD8" s="2"/>
      <c r="BE8" s="2"/>
      <c r="BF8" s="68" t="str">
        <f>BH4</f>
        <v>③流動比率（％）</v>
      </c>
      <c r="BG8" s="68"/>
      <c r="BH8" s="68"/>
      <c r="BI8" s="68"/>
      <c r="BJ8" s="68"/>
      <c r="BK8" s="68"/>
      <c r="BL8" s="2"/>
      <c r="BM8" s="2"/>
      <c r="BN8" s="2"/>
      <c r="BO8" s="2"/>
      <c r="BP8" s="2"/>
      <c r="BQ8" s="68" t="str">
        <f>BS4</f>
        <v>④累積欠損金比率（％）</v>
      </c>
      <c r="BR8" s="68"/>
      <c r="BS8" s="68"/>
      <c r="BT8" s="68"/>
      <c r="BU8" s="68"/>
      <c r="BV8" s="68"/>
      <c r="BW8" s="2"/>
      <c r="BX8" s="2"/>
      <c r="BY8" s="2"/>
      <c r="BZ8" s="2"/>
      <c r="CA8" s="2"/>
      <c r="CB8" s="68" t="str">
        <f>CD4&amp;CHAR(10)&amp;CN4</f>
        <v>⑤利用者１回当たり他会計負担額（円）
⑥利用者１回当たり運行経費（円）</v>
      </c>
      <c r="CC8" s="68"/>
      <c r="CD8" s="68"/>
      <c r="CE8" s="68"/>
      <c r="CF8" s="68"/>
      <c r="CG8" s="68"/>
      <c r="CH8" s="2"/>
      <c r="CI8" s="2"/>
      <c r="CJ8" s="2"/>
      <c r="CK8" s="2"/>
      <c r="CL8" s="2"/>
      <c r="CM8" s="2"/>
      <c r="CN8" s="2"/>
      <c r="CO8" s="2"/>
      <c r="CP8" s="2"/>
      <c r="CQ8" s="2"/>
      <c r="CR8" s="2"/>
      <c r="CS8" s="2"/>
      <c r="CT8" s="2"/>
      <c r="CU8" s="2"/>
      <c r="CV8" s="68" t="str">
        <f>CX4</f>
        <v>⑦他会計負担比率（％）</v>
      </c>
      <c r="CW8" s="68"/>
      <c r="CX8" s="68"/>
      <c r="CY8" s="68"/>
      <c r="CZ8" s="68"/>
      <c r="DA8" s="68"/>
      <c r="DB8" s="2"/>
      <c r="DC8" s="2"/>
      <c r="DD8" s="2"/>
      <c r="DE8" s="2"/>
      <c r="DF8" s="68" t="str">
        <f>DH4</f>
        <v>⑧企業債残高対料金収入比率（％）</v>
      </c>
      <c r="DG8" s="68"/>
      <c r="DH8" s="68"/>
      <c r="DI8" s="68"/>
      <c r="DJ8" s="68"/>
      <c r="DK8" s="68"/>
      <c r="DL8" s="2"/>
      <c r="DM8" s="2"/>
      <c r="DN8" s="2"/>
      <c r="DO8" s="2"/>
      <c r="DP8" s="68" t="str">
        <f>DR4</f>
        <v>⑨有形固定資産減価償却率（％）</v>
      </c>
      <c r="DQ8" s="68"/>
      <c r="DR8" s="68"/>
      <c r="DS8" s="68"/>
      <c r="DT8" s="68"/>
      <c r="DU8" s="68"/>
      <c r="DV8" s="2"/>
      <c r="DW8" s="2"/>
      <c r="DX8" s="2"/>
      <c r="DY8" s="2"/>
      <c r="DZ8" s="68" t="str">
        <f>EB4</f>
        <v>①走行キロ当たりの収入（円）</v>
      </c>
      <c r="EA8" s="68"/>
      <c r="EB8" s="68"/>
      <c r="EC8" s="68"/>
      <c r="ED8" s="68"/>
      <c r="EE8" s="68"/>
      <c r="EF8" s="2"/>
      <c r="EG8" s="2"/>
      <c r="EH8" s="2"/>
      <c r="EI8" s="2"/>
      <c r="EJ8" s="68" t="str">
        <f>EL4</f>
        <v>②走行キロ当たりの運送原価（円）</v>
      </c>
      <c r="EK8" s="68"/>
      <c r="EL8" s="68"/>
      <c r="EM8" s="68"/>
      <c r="EN8" s="68"/>
      <c r="EO8" s="68"/>
      <c r="EP8" s="2"/>
      <c r="EQ8" s="2"/>
      <c r="ER8" s="2"/>
      <c r="ES8" s="2"/>
      <c r="ET8" s="68" t="str">
        <f>EV4</f>
        <v>③走行キロ当たりの人件費（円）</v>
      </c>
      <c r="EU8" s="68"/>
      <c r="EV8" s="68"/>
      <c r="EW8" s="68"/>
      <c r="EX8" s="68"/>
      <c r="EY8" s="68"/>
      <c r="EZ8" s="2"/>
      <c r="FA8" s="2"/>
      <c r="FB8" s="2"/>
      <c r="FC8" s="2"/>
      <c r="FD8" s="68" t="str">
        <f>FF4</f>
        <v>④乗車効率（％）</v>
      </c>
      <c r="FE8" s="68"/>
      <c r="FF8" s="68"/>
      <c r="FG8" s="68"/>
      <c r="FH8" s="68"/>
      <c r="FI8" s="68"/>
      <c r="FJ8" s="2"/>
      <c r="FK8" s="2"/>
      <c r="FL8" s="2"/>
      <c r="FM8" s="2"/>
    </row>
    <row r="9" spans="8:171">
      <c r="H9" s="69"/>
      <c r="I9" s="69" t="s">
        <v>101</v>
      </c>
      <c r="J9" s="69" t="s">
        <v>102</v>
      </c>
      <c r="K9" s="69" t="s">
        <v>103</v>
      </c>
      <c r="L9" s="69" t="s">
        <v>104</v>
      </c>
      <c r="M9" s="69" t="s">
        <v>105</v>
      </c>
      <c r="N9" s="2"/>
      <c r="O9" s="2"/>
      <c r="P9" s="2"/>
      <c r="Q9" s="2"/>
      <c r="R9" s="2"/>
      <c r="S9" s="2"/>
      <c r="T9" s="2"/>
      <c r="U9" s="2"/>
      <c r="V9" s="2"/>
      <c r="W9" s="2"/>
      <c r="X9" s="2"/>
      <c r="Y9" s="2"/>
      <c r="Z9" s="2"/>
      <c r="AA9" s="2"/>
      <c r="AB9" s="2"/>
      <c r="AC9" s="2"/>
      <c r="AD9" s="2"/>
      <c r="AE9" s="68"/>
      <c r="AF9" s="68"/>
      <c r="AG9" s="68"/>
      <c r="AH9" s="68"/>
      <c r="AI9" s="68"/>
      <c r="AJ9" s="68"/>
      <c r="AK9" s="68"/>
      <c r="AL9" s="68"/>
      <c r="AM9" s="68"/>
      <c r="AN9" s="68"/>
      <c r="AO9" s="68"/>
      <c r="AP9" s="68"/>
      <c r="AQ9" s="68"/>
      <c r="AR9" s="68"/>
      <c r="AS9" s="68"/>
      <c r="AT9" s="68"/>
      <c r="AU9" s="68" t="s">
        <v>106</v>
      </c>
      <c r="AV9" s="70"/>
      <c r="AW9" s="70"/>
      <c r="AX9" s="70"/>
      <c r="AY9" s="70"/>
      <c r="AZ9" s="70"/>
      <c r="BA9" s="68"/>
      <c r="BB9" s="68"/>
      <c r="BC9" s="2"/>
      <c r="BD9" s="2"/>
      <c r="BE9" s="2"/>
      <c r="BF9" s="68" t="s">
        <v>106</v>
      </c>
      <c r="BG9" s="70"/>
      <c r="BH9" s="70"/>
      <c r="BI9" s="70"/>
      <c r="BJ9" s="70"/>
      <c r="BK9" s="70"/>
      <c r="BL9" s="2"/>
      <c r="BM9" s="2"/>
      <c r="BN9" s="2"/>
      <c r="BO9" s="2"/>
      <c r="BP9" s="2"/>
      <c r="BQ9" s="68" t="s">
        <v>106</v>
      </c>
      <c r="BR9" s="70"/>
      <c r="BS9" s="70"/>
      <c r="BT9" s="70"/>
      <c r="BU9" s="70"/>
      <c r="BV9" s="70"/>
      <c r="BW9" s="2"/>
      <c r="BX9" s="2"/>
      <c r="BY9" s="2"/>
      <c r="BZ9" s="2"/>
      <c r="CA9" s="2"/>
      <c r="CB9" s="68" t="s">
        <v>106</v>
      </c>
      <c r="CC9" s="70"/>
      <c r="CD9" s="70"/>
      <c r="CE9" s="70"/>
      <c r="CF9" s="70"/>
      <c r="CG9" s="70"/>
      <c r="CH9" s="2"/>
      <c r="CI9" s="2"/>
      <c r="CJ9" s="2"/>
      <c r="CK9" s="2"/>
      <c r="CL9" s="2"/>
      <c r="CM9" s="2"/>
      <c r="CN9" s="2"/>
      <c r="CO9" s="2"/>
      <c r="CP9" s="2"/>
      <c r="CQ9" s="2"/>
      <c r="CR9" s="2"/>
      <c r="CS9" s="2"/>
      <c r="CT9" s="2"/>
      <c r="CU9" s="2"/>
      <c r="CV9" s="68" t="s">
        <v>106</v>
      </c>
      <c r="CW9" s="70"/>
      <c r="CX9" s="70"/>
      <c r="CY9" s="70"/>
      <c r="CZ9" s="70"/>
      <c r="DA9" s="70"/>
      <c r="DB9" s="2"/>
      <c r="DC9" s="2"/>
      <c r="DD9" s="2"/>
      <c r="DE9" s="2"/>
      <c r="DF9" s="68" t="s">
        <v>106</v>
      </c>
      <c r="DG9" s="70"/>
      <c r="DH9" s="70"/>
      <c r="DI9" s="70"/>
      <c r="DJ9" s="70"/>
      <c r="DK9" s="70"/>
      <c r="DL9" s="2"/>
      <c r="DM9" s="2"/>
      <c r="DN9" s="2"/>
      <c r="DO9" s="2"/>
      <c r="DP9" s="68" t="s">
        <v>106</v>
      </c>
      <c r="DQ9" s="70"/>
      <c r="DR9" s="70"/>
      <c r="DS9" s="70"/>
      <c r="DT9" s="70"/>
      <c r="DU9" s="70"/>
      <c r="DV9" s="2"/>
      <c r="DW9" s="2"/>
      <c r="DX9" s="2"/>
      <c r="DY9" s="2"/>
      <c r="DZ9" s="68" t="s">
        <v>106</v>
      </c>
      <c r="EA9" s="70"/>
      <c r="EB9" s="70"/>
      <c r="EC9" s="70"/>
      <c r="ED9" s="70"/>
      <c r="EE9" s="70"/>
      <c r="EF9" s="2"/>
      <c r="EG9" s="2"/>
      <c r="EH9" s="2"/>
      <c r="EI9" s="2"/>
      <c r="EJ9" s="68" t="s">
        <v>106</v>
      </c>
      <c r="EK9" s="70"/>
      <c r="EL9" s="70"/>
      <c r="EM9" s="70"/>
      <c r="EN9" s="70"/>
      <c r="EO9" s="70"/>
      <c r="EP9" s="2"/>
      <c r="EQ9" s="2"/>
      <c r="ER9" s="2"/>
      <c r="ES9" s="2"/>
      <c r="ET9" s="68" t="s">
        <v>106</v>
      </c>
      <c r="EU9" s="70"/>
      <c r="EV9" s="70"/>
      <c r="EW9" s="70"/>
      <c r="EX9" s="70"/>
      <c r="EY9" s="70"/>
      <c r="EZ9" s="2"/>
      <c r="FA9" s="2"/>
      <c r="FB9" s="2"/>
      <c r="FC9" s="2"/>
      <c r="FD9" s="68" t="s">
        <v>106</v>
      </c>
      <c r="FE9" s="70"/>
      <c r="FF9" s="70"/>
      <c r="FG9" s="70"/>
      <c r="FH9" s="70"/>
      <c r="FI9" s="70"/>
      <c r="FJ9" s="2"/>
      <c r="FK9" s="2"/>
      <c r="FL9" s="2"/>
      <c r="FM9" s="2"/>
    </row>
    <row r="10" spans="8:171">
      <c r="H10" s="69" t="s">
        <v>107</v>
      </c>
      <c r="I10" s="71">
        <f>DATEVALUE($I$6-4&amp;"年1月1日")</f>
        <v>40909</v>
      </c>
      <c r="J10" s="71">
        <f>DATEVALUE($I$6-3&amp;"年1月1日")</f>
        <v>41275</v>
      </c>
      <c r="K10" s="71">
        <f>DATEVALUE($I$6-2&amp;"年1月1日")</f>
        <v>41640</v>
      </c>
      <c r="L10" s="71">
        <f>DATEVALUE($I$6-1&amp;"年1月1日")</f>
        <v>42005</v>
      </c>
      <c r="M10" s="71">
        <f>DATEVALUE($I$6&amp;"年1月1日")</f>
        <v>42370</v>
      </c>
      <c r="N10" s="2"/>
      <c r="O10" s="2"/>
      <c r="P10" s="2"/>
      <c r="Q10" s="2"/>
      <c r="R10" s="2"/>
      <c r="S10" s="2"/>
      <c r="T10" s="2"/>
      <c r="U10" s="2"/>
      <c r="V10" s="2"/>
      <c r="W10" s="2"/>
      <c r="X10" s="2"/>
      <c r="Y10" s="2"/>
      <c r="Z10" s="2"/>
      <c r="AA10" s="2"/>
      <c r="AB10" s="2"/>
      <c r="AC10" s="2"/>
      <c r="AD10" s="2"/>
      <c r="AE10" s="2"/>
      <c r="AF10" s="2"/>
      <c r="AG10" s="2"/>
      <c r="AH10" s="2"/>
      <c r="AI10" s="2"/>
      <c r="AJ10" s="68" t="s">
        <v>106</v>
      </c>
      <c r="AK10" s="70"/>
      <c r="AL10" s="70"/>
      <c r="AM10" s="70"/>
      <c r="AN10" s="70"/>
      <c r="AO10" s="70"/>
      <c r="AP10" s="72"/>
      <c r="AQ10" s="72"/>
      <c r="AR10" s="72"/>
      <c r="AS10" s="72"/>
      <c r="AT10" s="72"/>
      <c r="AU10" s="73"/>
      <c r="AV10" s="74">
        <f>$I$10</f>
        <v>40909</v>
      </c>
      <c r="AW10" s="74">
        <f>$J$10</f>
        <v>41275</v>
      </c>
      <c r="AX10" s="74">
        <f>$K$10</f>
        <v>41640</v>
      </c>
      <c r="AY10" s="74">
        <f>$L$10</f>
        <v>42005</v>
      </c>
      <c r="AZ10" s="74">
        <f>$M$10</f>
        <v>42370</v>
      </c>
      <c r="BA10" s="72"/>
      <c r="BB10" s="73"/>
      <c r="BC10" s="72"/>
      <c r="BD10" s="72"/>
      <c r="BE10" s="72"/>
      <c r="BF10" s="73"/>
      <c r="BG10" s="74">
        <f>$I$10</f>
        <v>40909</v>
      </c>
      <c r="BH10" s="74">
        <f>$J$10</f>
        <v>41275</v>
      </c>
      <c r="BI10" s="74">
        <f>$K$10</f>
        <v>41640</v>
      </c>
      <c r="BJ10" s="74">
        <f>$L$10</f>
        <v>42005</v>
      </c>
      <c r="BK10" s="74">
        <f>$M$10</f>
        <v>42370</v>
      </c>
      <c r="BL10" s="72"/>
      <c r="BM10" s="72"/>
      <c r="BN10" s="72"/>
      <c r="BO10" s="72"/>
      <c r="BP10" s="72"/>
      <c r="BQ10" s="73"/>
      <c r="BR10" s="74">
        <f>$I$10</f>
        <v>40909</v>
      </c>
      <c r="BS10" s="74">
        <f>$J$10</f>
        <v>41275</v>
      </c>
      <c r="BT10" s="74">
        <f>$K$10</f>
        <v>41640</v>
      </c>
      <c r="BU10" s="74">
        <f>$L$10</f>
        <v>42005</v>
      </c>
      <c r="BV10" s="74">
        <f>$M$10</f>
        <v>42370</v>
      </c>
      <c r="BW10" s="72"/>
      <c r="BX10" s="72"/>
      <c r="BY10" s="72"/>
      <c r="BZ10" s="72"/>
      <c r="CA10" s="72"/>
      <c r="CB10" s="73"/>
      <c r="CC10" s="74">
        <f>$I$10</f>
        <v>40909</v>
      </c>
      <c r="CD10" s="74">
        <f>$J$10</f>
        <v>41275</v>
      </c>
      <c r="CE10" s="74">
        <f>$K$10</f>
        <v>41640</v>
      </c>
      <c r="CF10" s="74">
        <f>$L$10</f>
        <v>42005</v>
      </c>
      <c r="CG10" s="74">
        <f>$M$10</f>
        <v>42370</v>
      </c>
      <c r="CH10" s="72"/>
      <c r="CI10" s="72"/>
      <c r="CJ10" s="72"/>
      <c r="CK10" s="72"/>
      <c r="CL10" s="72"/>
      <c r="CM10" s="72"/>
      <c r="CN10" s="72"/>
      <c r="CO10" s="72"/>
      <c r="CP10" s="72"/>
      <c r="CQ10" s="72"/>
      <c r="CR10" s="72"/>
      <c r="CS10" s="72"/>
      <c r="CT10" s="72"/>
      <c r="CU10" s="72"/>
      <c r="CV10" s="73"/>
      <c r="CW10" s="74">
        <f>$I$10</f>
        <v>40909</v>
      </c>
      <c r="CX10" s="74">
        <f>$J$10</f>
        <v>41275</v>
      </c>
      <c r="CY10" s="74">
        <f>$K$10</f>
        <v>41640</v>
      </c>
      <c r="CZ10" s="74">
        <f>$L$10</f>
        <v>42005</v>
      </c>
      <c r="DA10" s="74">
        <f>$M$10</f>
        <v>42370</v>
      </c>
      <c r="DB10" s="72"/>
      <c r="DC10" s="72"/>
      <c r="DD10" s="72"/>
      <c r="DE10" s="72"/>
      <c r="DF10" s="73"/>
      <c r="DG10" s="74">
        <f>$I$10</f>
        <v>40909</v>
      </c>
      <c r="DH10" s="74">
        <f>$J$10</f>
        <v>41275</v>
      </c>
      <c r="DI10" s="74">
        <f>$K$10</f>
        <v>41640</v>
      </c>
      <c r="DJ10" s="74">
        <f>$L$10</f>
        <v>42005</v>
      </c>
      <c r="DK10" s="74">
        <f>$M$10</f>
        <v>42370</v>
      </c>
      <c r="DL10" s="72"/>
      <c r="DM10" s="72"/>
      <c r="DN10" s="72"/>
      <c r="DO10" s="72"/>
      <c r="DP10" s="73"/>
      <c r="DQ10" s="74">
        <f>$I$10</f>
        <v>40909</v>
      </c>
      <c r="DR10" s="74">
        <f>$J$10</f>
        <v>41275</v>
      </c>
      <c r="DS10" s="74">
        <f>$K$10</f>
        <v>41640</v>
      </c>
      <c r="DT10" s="74">
        <f>$L$10</f>
        <v>42005</v>
      </c>
      <c r="DU10" s="74">
        <f>$M$10</f>
        <v>42370</v>
      </c>
      <c r="DV10" s="72"/>
      <c r="DW10" s="72"/>
      <c r="DX10" s="72"/>
      <c r="DY10" s="72"/>
      <c r="DZ10" s="73"/>
      <c r="EA10" s="74">
        <f>$I$10</f>
        <v>40909</v>
      </c>
      <c r="EB10" s="74">
        <f>$J$10</f>
        <v>41275</v>
      </c>
      <c r="EC10" s="74">
        <f>$K$10</f>
        <v>41640</v>
      </c>
      <c r="ED10" s="74">
        <f>$L$10</f>
        <v>42005</v>
      </c>
      <c r="EE10" s="74">
        <f>$M$10</f>
        <v>42370</v>
      </c>
      <c r="EF10" s="72"/>
      <c r="EG10" s="72"/>
      <c r="EH10" s="72"/>
      <c r="EI10" s="72"/>
      <c r="EJ10" s="73"/>
      <c r="EK10" s="74">
        <f>$I$10</f>
        <v>40909</v>
      </c>
      <c r="EL10" s="74">
        <f>$J$10</f>
        <v>41275</v>
      </c>
      <c r="EM10" s="74">
        <f>$K$10</f>
        <v>41640</v>
      </c>
      <c r="EN10" s="74">
        <f>$L$10</f>
        <v>42005</v>
      </c>
      <c r="EO10" s="74">
        <f>$M$10</f>
        <v>42370</v>
      </c>
      <c r="EP10" s="72"/>
      <c r="EQ10" s="72"/>
      <c r="ER10" s="72"/>
      <c r="ES10" s="72"/>
      <c r="ET10" s="73"/>
      <c r="EU10" s="74">
        <f>$I$10</f>
        <v>40909</v>
      </c>
      <c r="EV10" s="74">
        <f>$J$10</f>
        <v>41275</v>
      </c>
      <c r="EW10" s="74">
        <f>$K$10</f>
        <v>41640</v>
      </c>
      <c r="EX10" s="74">
        <f>$L$10</f>
        <v>42005</v>
      </c>
      <c r="EY10" s="74">
        <f>$M$10</f>
        <v>42370</v>
      </c>
      <c r="EZ10" s="72"/>
      <c r="FA10" s="72"/>
      <c r="FB10" s="72"/>
      <c r="FC10" s="72"/>
      <c r="FD10" s="73"/>
      <c r="FE10" s="74">
        <f>$I$10</f>
        <v>40909</v>
      </c>
      <c r="FF10" s="74">
        <f>$J$10</f>
        <v>41275</v>
      </c>
      <c r="FG10" s="74">
        <f>$K$10</f>
        <v>41640</v>
      </c>
      <c r="FH10" s="74">
        <f>$L$10</f>
        <v>42005</v>
      </c>
      <c r="FI10" s="74">
        <f>$M$10</f>
        <v>42370</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3"/>
      <c r="AK11" s="74">
        <f>$I$10</f>
        <v>40909</v>
      </c>
      <c r="AL11" s="74">
        <f>$J$10</f>
        <v>41275</v>
      </c>
      <c r="AM11" s="74">
        <f>$K$10</f>
        <v>41640</v>
      </c>
      <c r="AN11" s="74">
        <f>$L$10</f>
        <v>42005</v>
      </c>
      <c r="AO11" s="74">
        <f>$M$10</f>
        <v>42370</v>
      </c>
      <c r="AP11" s="72"/>
      <c r="AQ11" s="72"/>
      <c r="AR11" s="72"/>
      <c r="AS11" s="72"/>
      <c r="AT11" s="72"/>
      <c r="AU11" s="75" t="s">
        <v>108</v>
      </c>
      <c r="AV11" s="76">
        <f>AW7</f>
        <v>97.3</v>
      </c>
      <c r="AW11" s="76">
        <f>AX7</f>
        <v>97.1</v>
      </c>
      <c r="AX11" s="76">
        <f>AY7</f>
        <v>98.5</v>
      </c>
      <c r="AY11" s="76">
        <f>AZ7</f>
        <v>99.8</v>
      </c>
      <c r="AZ11" s="76">
        <f>BA7</f>
        <v>101.8</v>
      </c>
      <c r="BA11" s="72"/>
      <c r="BB11" s="73"/>
      <c r="BC11" s="72"/>
      <c r="BD11" s="72"/>
      <c r="BE11" s="72"/>
      <c r="BF11" s="75" t="s">
        <v>109</v>
      </c>
      <c r="BG11" s="76">
        <f>BH7</f>
        <v>1292.8</v>
      </c>
      <c r="BH11" s="76">
        <f>BI7</f>
        <v>801.9</v>
      </c>
      <c r="BI11" s="76">
        <f>BJ7</f>
        <v>281.39999999999998</v>
      </c>
      <c r="BJ11" s="76">
        <f>BK7</f>
        <v>397.9</v>
      </c>
      <c r="BK11" s="76">
        <f>BL7</f>
        <v>441.9</v>
      </c>
      <c r="BL11" s="72"/>
      <c r="BM11" s="72"/>
      <c r="BN11" s="72"/>
      <c r="BO11" s="72"/>
      <c r="BP11" s="72"/>
      <c r="BQ11" s="75" t="s">
        <v>109</v>
      </c>
      <c r="BR11" s="76">
        <f>BS7</f>
        <v>0</v>
      </c>
      <c r="BS11" s="76">
        <f>BT7</f>
        <v>0</v>
      </c>
      <c r="BT11" s="76">
        <f>BU7</f>
        <v>0</v>
      </c>
      <c r="BU11" s="76">
        <f>BV7</f>
        <v>0</v>
      </c>
      <c r="BV11" s="76">
        <f>BW7</f>
        <v>0</v>
      </c>
      <c r="BW11" s="72"/>
      <c r="BX11" s="72"/>
      <c r="BY11" s="72"/>
      <c r="BZ11" s="72"/>
      <c r="CA11" s="72"/>
      <c r="CB11" s="75" t="s">
        <v>110</v>
      </c>
      <c r="CC11" s="76">
        <f>CD7</f>
        <v>2.4</v>
      </c>
      <c r="CD11" s="76">
        <f>CE7</f>
        <v>2.2000000000000002</v>
      </c>
      <c r="CE11" s="76">
        <f>CF7</f>
        <v>1.8</v>
      </c>
      <c r="CF11" s="76">
        <f>CG7</f>
        <v>1.7</v>
      </c>
      <c r="CG11" s="76">
        <f>CH7</f>
        <v>1.5</v>
      </c>
      <c r="CH11" s="72"/>
      <c r="CI11" s="72"/>
      <c r="CJ11" s="72"/>
      <c r="CK11" s="72"/>
      <c r="CL11" s="72"/>
      <c r="CM11" s="72"/>
      <c r="CN11" s="72"/>
      <c r="CO11" s="72"/>
      <c r="CP11" s="72"/>
      <c r="CQ11" s="72"/>
      <c r="CR11" s="72"/>
      <c r="CS11" s="72"/>
      <c r="CT11" s="72"/>
      <c r="CU11" s="72"/>
      <c r="CV11" s="75" t="s">
        <v>111</v>
      </c>
      <c r="CW11" s="76">
        <f>CX7</f>
        <v>1.3</v>
      </c>
      <c r="CX11" s="76">
        <f>CY7</f>
        <v>1.3</v>
      </c>
      <c r="CY11" s="76">
        <f>CZ7</f>
        <v>1</v>
      </c>
      <c r="CZ11" s="76">
        <f>DA7</f>
        <v>0.9</v>
      </c>
      <c r="DA11" s="76">
        <f>DB7</f>
        <v>0.8</v>
      </c>
      <c r="DB11" s="72"/>
      <c r="DC11" s="72"/>
      <c r="DD11" s="72"/>
      <c r="DE11" s="72"/>
      <c r="DF11" s="75" t="s">
        <v>111</v>
      </c>
      <c r="DG11" s="76">
        <f>DH7</f>
        <v>0</v>
      </c>
      <c r="DH11" s="76">
        <f>DI7</f>
        <v>0</v>
      </c>
      <c r="DI11" s="76">
        <f>DJ7</f>
        <v>0</v>
      </c>
      <c r="DJ11" s="76">
        <f>DK7</f>
        <v>0</v>
      </c>
      <c r="DK11" s="76">
        <f>DL7</f>
        <v>0</v>
      </c>
      <c r="DL11" s="72"/>
      <c r="DM11" s="72"/>
      <c r="DN11" s="72"/>
      <c r="DO11" s="72"/>
      <c r="DP11" s="75" t="s">
        <v>112</v>
      </c>
      <c r="DQ11" s="76">
        <f>DR7</f>
        <v>78.8</v>
      </c>
      <c r="DR11" s="76">
        <f>DS7</f>
        <v>77.400000000000006</v>
      </c>
      <c r="DS11" s="76">
        <f>DT7</f>
        <v>83</v>
      </c>
      <c r="DT11" s="76">
        <f>DU7</f>
        <v>83.2</v>
      </c>
      <c r="DU11" s="76">
        <f>DV7</f>
        <v>83.2</v>
      </c>
      <c r="DV11" s="72"/>
      <c r="DW11" s="72"/>
      <c r="DX11" s="72"/>
      <c r="DY11" s="72"/>
      <c r="DZ11" s="75" t="s">
        <v>113</v>
      </c>
      <c r="EA11" s="77">
        <f>EB7</f>
        <v>327.77</v>
      </c>
      <c r="EB11" s="77">
        <f>EC7</f>
        <v>323.97000000000003</v>
      </c>
      <c r="EC11" s="77">
        <f>ED7</f>
        <v>332.07</v>
      </c>
      <c r="ED11" s="77">
        <f>EE7</f>
        <v>348.18</v>
      </c>
      <c r="EE11" s="77">
        <f>EF7</f>
        <v>395.1</v>
      </c>
      <c r="EF11" s="72"/>
      <c r="EG11" s="72"/>
      <c r="EH11" s="72"/>
      <c r="EI11" s="72"/>
      <c r="EJ11" s="75" t="s">
        <v>111</v>
      </c>
      <c r="EK11" s="77">
        <f>EL7</f>
        <v>359.93</v>
      </c>
      <c r="EL11" s="77">
        <f>EM7</f>
        <v>359.23</v>
      </c>
      <c r="EM11" s="77">
        <f>EN7</f>
        <v>359.72</v>
      </c>
      <c r="EN11" s="77">
        <f>EO7</f>
        <v>378.14</v>
      </c>
      <c r="EO11" s="77">
        <f>EP7</f>
        <v>412.25</v>
      </c>
      <c r="EP11" s="72"/>
      <c r="EQ11" s="72"/>
      <c r="ER11" s="72"/>
      <c r="ES11" s="72"/>
      <c r="ET11" s="75" t="s">
        <v>109</v>
      </c>
      <c r="EU11" s="77">
        <f>EV7</f>
        <v>192.6</v>
      </c>
      <c r="EV11" s="77">
        <f>EW7</f>
        <v>161.08000000000001</v>
      </c>
      <c r="EW11" s="77">
        <f>EX7</f>
        <v>147.01</v>
      </c>
      <c r="EX11" s="77">
        <f>EY7</f>
        <v>158.54</v>
      </c>
      <c r="EY11" s="77">
        <f>EZ7</f>
        <v>173.38</v>
      </c>
      <c r="EZ11" s="72"/>
      <c r="FA11" s="72"/>
      <c r="FB11" s="72"/>
      <c r="FC11" s="72"/>
      <c r="FD11" s="75" t="s">
        <v>109</v>
      </c>
      <c r="FE11" s="76">
        <f>FF7</f>
        <v>12</v>
      </c>
      <c r="FF11" s="76">
        <f>FG7</f>
        <v>12</v>
      </c>
      <c r="FG11" s="76">
        <f>FH7</f>
        <v>11.8</v>
      </c>
      <c r="FH11" s="76">
        <f>FI7</f>
        <v>11.6</v>
      </c>
      <c r="FI11" s="76">
        <f>FJ7</f>
        <v>12.3</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5" t="s">
        <v>109</v>
      </c>
      <c r="AK12" s="76">
        <f>AL7</f>
        <v>99.1</v>
      </c>
      <c r="AL12" s="76">
        <f>AM7</f>
        <v>98.5</v>
      </c>
      <c r="AM12" s="76">
        <f>AN7</f>
        <v>101.2</v>
      </c>
      <c r="AN12" s="76">
        <f>AO7</f>
        <v>101.9</v>
      </c>
      <c r="AO12" s="76">
        <f>AP7</f>
        <v>104.5</v>
      </c>
      <c r="AP12" s="72"/>
      <c r="AQ12" s="72"/>
      <c r="AR12" s="72"/>
      <c r="AS12" s="72"/>
      <c r="AT12" s="72"/>
      <c r="AU12" s="75" t="s">
        <v>114</v>
      </c>
      <c r="AV12" s="76">
        <f>BB7</f>
        <v>90.9</v>
      </c>
      <c r="AW12" s="76">
        <f>BC7</f>
        <v>93.5</v>
      </c>
      <c r="AX12" s="76">
        <f>BD7</f>
        <v>93.3</v>
      </c>
      <c r="AY12" s="76">
        <f>BE7</f>
        <v>95.5</v>
      </c>
      <c r="AZ12" s="76">
        <f>BF7</f>
        <v>94.2</v>
      </c>
      <c r="BA12" s="72"/>
      <c r="BB12" s="73"/>
      <c r="BC12" s="72"/>
      <c r="BD12" s="72"/>
      <c r="BE12" s="72"/>
      <c r="BF12" s="75" t="s">
        <v>114</v>
      </c>
      <c r="BG12" s="76">
        <f>BM7</f>
        <v>180.9</v>
      </c>
      <c r="BH12" s="76">
        <f>BN7</f>
        <v>196.1</v>
      </c>
      <c r="BI12" s="76">
        <f>BO7</f>
        <v>96.5</v>
      </c>
      <c r="BJ12" s="76">
        <f>BP7</f>
        <v>97.7</v>
      </c>
      <c r="BK12" s="76">
        <f>BQ7</f>
        <v>100</v>
      </c>
      <c r="BL12" s="72"/>
      <c r="BM12" s="72"/>
      <c r="BN12" s="72"/>
      <c r="BO12" s="72"/>
      <c r="BP12" s="72"/>
      <c r="BQ12" s="75" t="s">
        <v>114</v>
      </c>
      <c r="BR12" s="76">
        <f>BX7</f>
        <v>80.8</v>
      </c>
      <c r="BS12" s="76">
        <f>BY7</f>
        <v>76.599999999999994</v>
      </c>
      <c r="BT12" s="76">
        <f>BZ7</f>
        <v>102.5</v>
      </c>
      <c r="BU12" s="76">
        <f>CA7</f>
        <v>90.4</v>
      </c>
      <c r="BV12" s="76">
        <f>CB7</f>
        <v>86.1</v>
      </c>
      <c r="BW12" s="72"/>
      <c r="BX12" s="72"/>
      <c r="BY12" s="72"/>
      <c r="BZ12" s="72"/>
      <c r="CA12" s="72"/>
      <c r="CB12" s="75" t="s">
        <v>115</v>
      </c>
      <c r="CC12" s="76">
        <f>CN7</f>
        <v>174.2</v>
      </c>
      <c r="CD12" s="76">
        <f>CO7</f>
        <v>174.8</v>
      </c>
      <c r="CE12" s="76">
        <f>CP7</f>
        <v>177.5</v>
      </c>
      <c r="CF12" s="76">
        <f>CQ7</f>
        <v>190</v>
      </c>
      <c r="CG12" s="76">
        <f>CR7</f>
        <v>193.8</v>
      </c>
      <c r="CH12" s="72"/>
      <c r="CI12" s="72"/>
      <c r="CJ12" s="72"/>
      <c r="CK12" s="72"/>
      <c r="CL12" s="72"/>
      <c r="CM12" s="72"/>
      <c r="CN12" s="72"/>
      <c r="CO12" s="72"/>
      <c r="CP12" s="72"/>
      <c r="CQ12" s="72"/>
      <c r="CR12" s="72"/>
      <c r="CS12" s="72"/>
      <c r="CT12" s="72"/>
      <c r="CU12" s="72"/>
      <c r="CV12" s="75" t="s">
        <v>114</v>
      </c>
      <c r="CW12" s="76">
        <f>DC7</f>
        <v>10.4</v>
      </c>
      <c r="CX12" s="76">
        <f>DD7</f>
        <v>9.6999999999999993</v>
      </c>
      <c r="CY12" s="76">
        <f>DE7</f>
        <v>8.6999999999999993</v>
      </c>
      <c r="CZ12" s="76">
        <f>DF7</f>
        <v>7.7</v>
      </c>
      <c r="DA12" s="76">
        <f>DG7</f>
        <v>8.1</v>
      </c>
      <c r="DB12" s="72"/>
      <c r="DC12" s="72"/>
      <c r="DD12" s="72"/>
      <c r="DE12" s="72"/>
      <c r="DF12" s="75" t="s">
        <v>114</v>
      </c>
      <c r="DG12" s="76">
        <f>DM7</f>
        <v>45.3</v>
      </c>
      <c r="DH12" s="76">
        <f>DN7</f>
        <v>37.5</v>
      </c>
      <c r="DI12" s="76">
        <f>DO7</f>
        <v>30.9</v>
      </c>
      <c r="DJ12" s="76">
        <f>DP7</f>
        <v>27</v>
      </c>
      <c r="DK12" s="76">
        <f>DQ7</f>
        <v>22.5</v>
      </c>
      <c r="DL12" s="72"/>
      <c r="DM12" s="72"/>
      <c r="DN12" s="72"/>
      <c r="DO12" s="72"/>
      <c r="DP12" s="75" t="s">
        <v>116</v>
      </c>
      <c r="DQ12" s="76">
        <f>DW7</f>
        <v>68.400000000000006</v>
      </c>
      <c r="DR12" s="76">
        <f>DX7</f>
        <v>69.7</v>
      </c>
      <c r="DS12" s="76">
        <f>DY7</f>
        <v>79.3</v>
      </c>
      <c r="DT12" s="76">
        <f>DZ7</f>
        <v>78.900000000000006</v>
      </c>
      <c r="DU12" s="76">
        <f>EA7</f>
        <v>78.400000000000006</v>
      </c>
      <c r="DV12" s="72"/>
      <c r="DW12" s="72"/>
      <c r="DX12" s="72"/>
      <c r="DY12" s="72"/>
      <c r="DZ12" s="75" t="s">
        <v>116</v>
      </c>
      <c r="EA12" s="77">
        <f>EG7</f>
        <v>327.24</v>
      </c>
      <c r="EB12" s="77">
        <f>EH7</f>
        <v>347.48</v>
      </c>
      <c r="EC12" s="77">
        <f>EI7</f>
        <v>346.41</v>
      </c>
      <c r="ED12" s="77">
        <f>EJ7</f>
        <v>360.52</v>
      </c>
      <c r="EE12" s="77">
        <f>EK7</f>
        <v>364.17</v>
      </c>
      <c r="EF12" s="72"/>
      <c r="EG12" s="72"/>
      <c r="EH12" s="72"/>
      <c r="EI12" s="72"/>
      <c r="EJ12" s="75" t="s">
        <v>116</v>
      </c>
      <c r="EK12" s="77">
        <f>EQ7</f>
        <v>352.45</v>
      </c>
      <c r="EL12" s="77">
        <f>ER7</f>
        <v>354.55</v>
      </c>
      <c r="EM12" s="77">
        <f>ES7</f>
        <v>357.88</v>
      </c>
      <c r="EN12" s="77">
        <f>ET7</f>
        <v>359.59</v>
      </c>
      <c r="EO12" s="77">
        <f>EU7</f>
        <v>368.87</v>
      </c>
      <c r="EP12" s="72"/>
      <c r="EQ12" s="72"/>
      <c r="ER12" s="72"/>
      <c r="ES12" s="72"/>
      <c r="ET12" s="75" t="s">
        <v>116</v>
      </c>
      <c r="EU12" s="77">
        <f>FA7</f>
        <v>190.5</v>
      </c>
      <c r="EV12" s="77">
        <f>FB7</f>
        <v>190.61</v>
      </c>
      <c r="EW12" s="77">
        <f>FC7</f>
        <v>195.78</v>
      </c>
      <c r="EX12" s="77">
        <f>FD7</f>
        <v>202.13</v>
      </c>
      <c r="EY12" s="77">
        <f>FE7</f>
        <v>209.39</v>
      </c>
      <c r="EZ12" s="72"/>
      <c r="FA12" s="72"/>
      <c r="FB12" s="72"/>
      <c r="FC12" s="72"/>
      <c r="FD12" s="75" t="s">
        <v>116</v>
      </c>
      <c r="FE12" s="76">
        <f>FK7</f>
        <v>17</v>
      </c>
      <c r="FF12" s="76">
        <f>FL7</f>
        <v>17.399999999999999</v>
      </c>
      <c r="FG12" s="76">
        <f>FM7</f>
        <v>17.399999999999999</v>
      </c>
      <c r="FH12" s="76">
        <f>FN7</f>
        <v>17.7</v>
      </c>
      <c r="FI12" s="76">
        <f>FO7</f>
        <v>18</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5" t="s">
        <v>116</v>
      </c>
      <c r="AK13" s="76">
        <f>AQ7</f>
        <v>101.1</v>
      </c>
      <c r="AL13" s="76">
        <f>AR7</f>
        <v>103</v>
      </c>
      <c r="AM13" s="76">
        <f>AS7</f>
        <v>102.8</v>
      </c>
      <c r="AN13" s="76">
        <f>AT7</f>
        <v>104.1</v>
      </c>
      <c r="AO13" s="76">
        <f>AU7</f>
        <v>103.5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5" t="s">
        <v>117</v>
      </c>
      <c r="CC13" s="76">
        <f>CI7</f>
        <v>19.8</v>
      </c>
      <c r="CD13" s="76">
        <f>CJ7</f>
        <v>17.7</v>
      </c>
      <c r="CE13" s="76">
        <f>CK7</f>
        <v>15.7</v>
      </c>
      <c r="CF13" s="76">
        <f>CL7</f>
        <v>13.6</v>
      </c>
      <c r="CG13" s="76">
        <f>CM7</f>
        <v>14.6</v>
      </c>
      <c r="CH13" s="2"/>
      <c r="CI13" s="2"/>
      <c r="CJ13" s="2"/>
      <c r="CK13" s="2"/>
      <c r="CL13" s="2"/>
      <c r="CM13" s="2"/>
      <c r="CN13" s="2"/>
      <c r="CO13" s="2"/>
      <c r="CP13" s="2"/>
      <c r="CQ13" s="2"/>
      <c r="CR13" s="2"/>
      <c r="CS13" s="2"/>
      <c r="CT13" s="2"/>
      <c r="CU13" s="2"/>
      <c r="CV13" s="68"/>
      <c r="CW13" s="68"/>
      <c r="CX13" s="68"/>
      <c r="CY13" s="68"/>
      <c r="CZ13" s="68"/>
      <c r="DA13" s="68"/>
      <c r="DB13" s="2"/>
      <c r="DC13" s="2"/>
      <c r="DD13" s="2"/>
      <c r="DE13" s="2"/>
      <c r="DF13" s="68"/>
      <c r="DG13" s="68"/>
      <c r="DH13" s="68"/>
      <c r="DI13" s="68"/>
      <c r="DJ13" s="68"/>
      <c r="DK13" s="68"/>
      <c r="DL13" s="2"/>
      <c r="DM13" s="2"/>
      <c r="DN13" s="2"/>
      <c r="DO13" s="2"/>
      <c r="DP13" s="68"/>
      <c r="DQ13" s="68"/>
      <c r="DR13" s="68"/>
      <c r="DS13" s="68"/>
      <c r="DT13" s="68"/>
      <c r="DU13" s="68"/>
      <c r="DV13" s="2"/>
      <c r="DW13" s="2"/>
      <c r="DX13" s="2"/>
      <c r="DY13" s="2"/>
      <c r="DZ13" s="68"/>
      <c r="EA13" s="68"/>
      <c r="EB13" s="68"/>
      <c r="EC13" s="68"/>
      <c r="ED13" s="68"/>
      <c r="EE13" s="68"/>
      <c r="EF13" s="2"/>
      <c r="EG13" s="2"/>
      <c r="EH13" s="2"/>
      <c r="EI13" s="2"/>
      <c r="EJ13" s="68"/>
      <c r="EK13" s="68"/>
      <c r="EL13" s="68"/>
      <c r="EM13" s="68"/>
      <c r="EN13" s="68"/>
      <c r="EO13" s="68"/>
      <c r="EP13" s="2"/>
      <c r="EQ13" s="2"/>
      <c r="ER13" s="2"/>
      <c r="ES13" s="2"/>
      <c r="ET13" s="68"/>
      <c r="EU13" s="68"/>
      <c r="EV13" s="68"/>
      <c r="EW13" s="68"/>
      <c r="EX13" s="68"/>
      <c r="EY13" s="68"/>
      <c r="EZ13" s="2"/>
      <c r="FA13" s="2"/>
      <c r="FB13" s="2"/>
      <c r="FC13" s="2"/>
      <c r="FD13" s="68"/>
      <c r="FE13" s="68"/>
      <c r="FF13" s="68"/>
      <c r="FG13" s="68"/>
      <c r="FH13" s="68"/>
      <c r="FI13" s="68"/>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8"/>
      <c r="AV14" s="68"/>
      <c r="AW14" s="68"/>
      <c r="AX14" s="68"/>
      <c r="AY14" s="68"/>
      <c r="AZ14" s="2"/>
      <c r="BA14" s="2"/>
      <c r="BB14" s="68"/>
      <c r="BC14" s="2"/>
      <c r="BD14" s="2"/>
      <c r="BE14" s="2"/>
      <c r="BF14" s="68"/>
      <c r="BG14" s="68"/>
      <c r="BH14" s="68"/>
      <c r="BI14" s="68"/>
      <c r="BJ14" s="68"/>
      <c r="BK14" s="2"/>
      <c r="BL14" s="2"/>
      <c r="BM14" s="2"/>
      <c r="BN14" s="2"/>
      <c r="BO14" s="2"/>
      <c r="BP14" s="2"/>
      <c r="BQ14" s="68"/>
      <c r="BR14" s="68"/>
      <c r="BS14" s="68"/>
      <c r="BT14" s="68"/>
      <c r="BU14" s="68"/>
      <c r="BV14" s="2"/>
      <c r="BW14" s="2"/>
      <c r="BX14" s="2"/>
      <c r="BY14" s="2"/>
      <c r="BZ14" s="2"/>
      <c r="CA14" s="2"/>
      <c r="CB14" s="75" t="s">
        <v>118</v>
      </c>
      <c r="CC14" s="76">
        <f>CS7</f>
        <v>189.9</v>
      </c>
      <c r="CD14" s="76">
        <f>CT7</f>
        <v>183</v>
      </c>
      <c r="CE14" s="76">
        <f>CU7</f>
        <v>181.8</v>
      </c>
      <c r="CF14" s="76">
        <f>CV7</f>
        <v>177.3</v>
      </c>
      <c r="CG14" s="76">
        <f>CW7</f>
        <v>180</v>
      </c>
      <c r="CH14" s="2"/>
      <c r="CI14" s="2"/>
      <c r="CJ14" s="2"/>
      <c r="CK14" s="2"/>
      <c r="CL14" s="2"/>
      <c r="CM14" s="2"/>
      <c r="CN14" s="2"/>
      <c r="CO14" s="2"/>
      <c r="CP14" s="2"/>
      <c r="CQ14" s="2"/>
      <c r="CR14" s="2"/>
      <c r="CS14" s="2"/>
      <c r="CT14" s="2"/>
      <c r="CU14" s="2"/>
      <c r="CV14" s="68"/>
      <c r="CW14" s="68"/>
      <c r="CX14" s="68"/>
      <c r="CY14" s="68"/>
      <c r="CZ14" s="68"/>
      <c r="DA14" s="2"/>
      <c r="DB14" s="2"/>
      <c r="DC14" s="2"/>
      <c r="DD14" s="2"/>
      <c r="DE14" s="2"/>
      <c r="DF14" s="68"/>
      <c r="DG14" s="68"/>
      <c r="DH14" s="68"/>
      <c r="DI14" s="68"/>
      <c r="DJ14" s="68"/>
      <c r="DK14" s="2"/>
      <c r="DL14" s="2"/>
      <c r="DM14" s="2"/>
      <c r="DN14" s="2"/>
      <c r="DO14" s="2"/>
      <c r="DP14" s="68"/>
      <c r="DQ14" s="68"/>
      <c r="DR14" s="68"/>
      <c r="DS14" s="68"/>
      <c r="DT14" s="68"/>
      <c r="DU14" s="2"/>
      <c r="DV14" s="2"/>
      <c r="DW14" s="2"/>
      <c r="DX14" s="2"/>
      <c r="DY14" s="2"/>
      <c r="DZ14" s="68"/>
      <c r="EA14" s="68"/>
      <c r="EB14" s="68"/>
      <c r="EC14" s="68"/>
      <c r="ED14" s="68"/>
      <c r="EE14" s="2"/>
      <c r="EF14" s="2"/>
      <c r="EG14" s="2"/>
      <c r="EH14" s="2"/>
      <c r="EI14" s="2"/>
      <c r="EJ14" s="68"/>
      <c r="EK14" s="68"/>
      <c r="EL14" s="68"/>
      <c r="EM14" s="68"/>
      <c r="EN14" s="68"/>
      <c r="EO14" s="2"/>
      <c r="EP14" s="2"/>
      <c r="EQ14" s="2"/>
      <c r="ER14" s="2"/>
      <c r="ES14" s="2"/>
      <c r="ET14" s="68"/>
      <c r="EU14" s="68"/>
      <c r="EV14" s="68"/>
      <c r="EW14" s="68"/>
      <c r="EX14" s="68"/>
      <c r="EY14" s="2"/>
      <c r="EZ14" s="2"/>
      <c r="FA14" s="2"/>
      <c r="FB14" s="2"/>
      <c r="FC14" s="2"/>
      <c r="FD14" s="68"/>
      <c r="FE14" s="68"/>
      <c r="FF14" s="68"/>
      <c r="FG14" s="68"/>
      <c r="FH14" s="68"/>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8"/>
      <c r="AK15" s="68"/>
      <c r="AL15" s="68"/>
      <c r="AM15" s="68"/>
      <c r="AN15" s="68"/>
      <c r="AO15" s="2"/>
      <c r="AP15" s="2"/>
      <c r="AQ15" s="2"/>
      <c r="AR15" s="2"/>
      <c r="AS15" s="2"/>
      <c r="AT15" s="2"/>
      <c r="AU15" s="68" t="s">
        <v>119</v>
      </c>
      <c r="AV15" s="70"/>
      <c r="AW15" s="70"/>
      <c r="AX15" s="70"/>
      <c r="AY15" s="70"/>
      <c r="AZ15" s="70"/>
      <c r="BA15" s="2"/>
      <c r="BB15" s="68"/>
      <c r="BC15" s="2"/>
      <c r="BD15" s="2"/>
      <c r="BE15" s="2"/>
      <c r="BF15" s="68" t="s">
        <v>119</v>
      </c>
      <c r="BG15" s="70"/>
      <c r="BH15" s="70"/>
      <c r="BI15" s="70"/>
      <c r="BJ15" s="70"/>
      <c r="BK15" s="70"/>
      <c r="BL15" s="2"/>
      <c r="BM15" s="2"/>
      <c r="BN15" s="2"/>
      <c r="BO15" s="2"/>
      <c r="BP15" s="2"/>
      <c r="BQ15" s="68" t="s">
        <v>119</v>
      </c>
      <c r="BR15" s="70"/>
      <c r="BS15" s="70"/>
      <c r="BT15" s="70"/>
      <c r="BU15" s="70"/>
      <c r="BV15" s="70"/>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8" t="s">
        <v>119</v>
      </c>
      <c r="CW15" s="70"/>
      <c r="CX15" s="70"/>
      <c r="CY15" s="70"/>
      <c r="CZ15" s="70"/>
      <c r="DA15" s="70"/>
      <c r="DB15" s="2"/>
      <c r="DC15" s="2"/>
      <c r="DD15" s="2"/>
      <c r="DE15" s="2"/>
      <c r="DF15" s="68" t="s">
        <v>119</v>
      </c>
      <c r="DG15" s="70"/>
      <c r="DH15" s="70"/>
      <c r="DI15" s="70"/>
      <c r="DJ15" s="70"/>
      <c r="DK15" s="70"/>
      <c r="DL15" s="2"/>
      <c r="DM15" s="2"/>
      <c r="DN15" s="2"/>
      <c r="DO15" s="2"/>
      <c r="DP15" s="68" t="s">
        <v>119</v>
      </c>
      <c r="DQ15" s="70"/>
      <c r="DR15" s="70"/>
      <c r="DS15" s="70"/>
      <c r="DT15" s="70"/>
      <c r="DU15" s="70"/>
      <c r="DV15" s="2"/>
      <c r="DW15" s="2"/>
      <c r="DX15" s="2"/>
      <c r="DY15" s="2"/>
      <c r="DZ15" s="68" t="s">
        <v>119</v>
      </c>
      <c r="EA15" s="70"/>
      <c r="EB15" s="70"/>
      <c r="EC15" s="70"/>
      <c r="ED15" s="70"/>
      <c r="EE15" s="70"/>
      <c r="EF15" s="2"/>
      <c r="EG15" s="2"/>
      <c r="EH15" s="2"/>
      <c r="EI15" s="2"/>
      <c r="EJ15" s="68" t="s">
        <v>119</v>
      </c>
      <c r="EK15" s="70"/>
      <c r="EL15" s="70"/>
      <c r="EM15" s="70"/>
      <c r="EN15" s="70"/>
      <c r="EO15" s="70"/>
      <c r="EP15" s="2"/>
      <c r="EQ15" s="2"/>
      <c r="ER15" s="2"/>
      <c r="ES15" s="2"/>
      <c r="ET15" s="68" t="s">
        <v>119</v>
      </c>
      <c r="EU15" s="70"/>
      <c r="EV15" s="70"/>
      <c r="EW15" s="70"/>
      <c r="EX15" s="70"/>
      <c r="EY15" s="70"/>
      <c r="EZ15" s="2"/>
      <c r="FA15" s="2"/>
      <c r="FB15" s="2"/>
      <c r="FC15" s="2"/>
      <c r="FD15" s="68" t="s">
        <v>119</v>
      </c>
      <c r="FE15" s="70"/>
      <c r="FF15" s="70"/>
      <c r="FG15" s="70"/>
      <c r="FH15" s="70"/>
      <c r="FI15" s="70"/>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8" t="s">
        <v>119</v>
      </c>
      <c r="AK16" s="70"/>
      <c r="AL16" s="70"/>
      <c r="AM16" s="70"/>
      <c r="AN16" s="70"/>
      <c r="AO16" s="70"/>
      <c r="AP16" s="2"/>
      <c r="AQ16" s="2"/>
      <c r="AR16" s="2"/>
      <c r="AS16" s="2"/>
      <c r="AT16" s="2"/>
      <c r="AU16" s="68"/>
      <c r="AV16" s="78">
        <f>$I$10</f>
        <v>40909</v>
      </c>
      <c r="AW16" s="78">
        <f>$J$10</f>
        <v>41275</v>
      </c>
      <c r="AX16" s="78">
        <f>$K$10</f>
        <v>41640</v>
      </c>
      <c r="AY16" s="78">
        <f>$L$10</f>
        <v>42005</v>
      </c>
      <c r="AZ16" s="78">
        <f>$M$10</f>
        <v>42370</v>
      </c>
      <c r="BA16" s="2"/>
      <c r="BB16" s="68"/>
      <c r="BC16" s="2"/>
      <c r="BD16" s="2"/>
      <c r="BE16" s="2"/>
      <c r="BF16" s="68"/>
      <c r="BG16" s="78">
        <f>$I$10</f>
        <v>40909</v>
      </c>
      <c r="BH16" s="78">
        <f>$J$10</f>
        <v>41275</v>
      </c>
      <c r="BI16" s="78">
        <f>$K$10</f>
        <v>41640</v>
      </c>
      <c r="BJ16" s="78">
        <f>$L$10</f>
        <v>42005</v>
      </c>
      <c r="BK16" s="78">
        <f>$M$10</f>
        <v>42370</v>
      </c>
      <c r="BL16" s="2"/>
      <c r="BM16" s="2"/>
      <c r="BN16" s="2"/>
      <c r="BO16" s="2"/>
      <c r="BP16" s="2"/>
      <c r="BQ16" s="68"/>
      <c r="BR16" s="78">
        <f>$I$10</f>
        <v>40909</v>
      </c>
      <c r="BS16" s="78">
        <f>$J$10</f>
        <v>41275</v>
      </c>
      <c r="BT16" s="78">
        <f>$K$10</f>
        <v>41640</v>
      </c>
      <c r="BU16" s="78">
        <f>$L$10</f>
        <v>42005</v>
      </c>
      <c r="BV16" s="78">
        <f>$M$10</f>
        <v>42370</v>
      </c>
      <c r="BW16" s="2"/>
      <c r="BX16" s="2"/>
      <c r="BY16" s="2"/>
      <c r="BZ16" s="2"/>
      <c r="CA16" s="2"/>
      <c r="CB16" s="68" t="s">
        <v>119</v>
      </c>
      <c r="CC16" s="70"/>
      <c r="CD16" s="70"/>
      <c r="CE16" s="70"/>
      <c r="CF16" s="70"/>
      <c r="CG16" s="70"/>
      <c r="CH16" s="2"/>
      <c r="CI16" s="2"/>
      <c r="CJ16" s="2"/>
      <c r="CK16" s="2"/>
      <c r="CL16" s="2"/>
      <c r="CM16" s="2"/>
      <c r="CN16" s="2"/>
      <c r="CO16" s="2"/>
      <c r="CP16" s="2"/>
      <c r="CQ16" s="2"/>
      <c r="CR16" s="2"/>
      <c r="CS16" s="2"/>
      <c r="CT16" s="2"/>
      <c r="CU16" s="2"/>
      <c r="CV16" s="68"/>
      <c r="CW16" s="78">
        <f>$I$10</f>
        <v>40909</v>
      </c>
      <c r="CX16" s="78">
        <f>$J$10</f>
        <v>41275</v>
      </c>
      <c r="CY16" s="78">
        <f>$K$10</f>
        <v>41640</v>
      </c>
      <c r="CZ16" s="78">
        <f>$L$10</f>
        <v>42005</v>
      </c>
      <c r="DA16" s="78">
        <f>$M$10</f>
        <v>42370</v>
      </c>
      <c r="DB16" s="2"/>
      <c r="DC16" s="2"/>
      <c r="DD16" s="2"/>
      <c r="DE16" s="2"/>
      <c r="DF16" s="68"/>
      <c r="DG16" s="78">
        <f>$I$10</f>
        <v>40909</v>
      </c>
      <c r="DH16" s="78">
        <f>$J$10</f>
        <v>41275</v>
      </c>
      <c r="DI16" s="78">
        <f>$K$10</f>
        <v>41640</v>
      </c>
      <c r="DJ16" s="78">
        <f>$L$10</f>
        <v>42005</v>
      </c>
      <c r="DK16" s="78">
        <f>$M$10</f>
        <v>42370</v>
      </c>
      <c r="DL16" s="2"/>
      <c r="DM16" s="2"/>
      <c r="DN16" s="2"/>
      <c r="DO16" s="2"/>
      <c r="DP16" s="68"/>
      <c r="DQ16" s="78">
        <f>$I$10</f>
        <v>40909</v>
      </c>
      <c r="DR16" s="78">
        <f>$J$10</f>
        <v>41275</v>
      </c>
      <c r="DS16" s="78">
        <f>$K$10</f>
        <v>41640</v>
      </c>
      <c r="DT16" s="78">
        <f>$L$10</f>
        <v>42005</v>
      </c>
      <c r="DU16" s="78">
        <f>$M$10</f>
        <v>42370</v>
      </c>
      <c r="DV16" s="2"/>
      <c r="DW16" s="2"/>
      <c r="DX16" s="2"/>
      <c r="DY16" s="2"/>
      <c r="DZ16" s="68"/>
      <c r="EA16" s="78">
        <f>$I$10</f>
        <v>40909</v>
      </c>
      <c r="EB16" s="78">
        <f>$J$10</f>
        <v>41275</v>
      </c>
      <c r="EC16" s="78">
        <f>$K$10</f>
        <v>41640</v>
      </c>
      <c r="ED16" s="78">
        <f>$L$10</f>
        <v>42005</v>
      </c>
      <c r="EE16" s="78">
        <f>$M$10</f>
        <v>42370</v>
      </c>
      <c r="EF16" s="2"/>
      <c r="EG16" s="2"/>
      <c r="EH16" s="2"/>
      <c r="EI16" s="2"/>
      <c r="EJ16" s="68"/>
      <c r="EK16" s="78">
        <f>$I$10</f>
        <v>40909</v>
      </c>
      <c r="EL16" s="78">
        <f>$J$10</f>
        <v>41275</v>
      </c>
      <c r="EM16" s="78">
        <f>$K$10</f>
        <v>41640</v>
      </c>
      <c r="EN16" s="78">
        <f>$L$10</f>
        <v>42005</v>
      </c>
      <c r="EO16" s="78">
        <f>$M$10</f>
        <v>42370</v>
      </c>
      <c r="EP16" s="2"/>
      <c r="EQ16" s="2"/>
      <c r="ER16" s="2"/>
      <c r="ES16" s="2"/>
      <c r="ET16" s="68"/>
      <c r="EU16" s="78">
        <f>$I$10</f>
        <v>40909</v>
      </c>
      <c r="EV16" s="78">
        <f>$J$10</f>
        <v>41275</v>
      </c>
      <c r="EW16" s="78">
        <f>$K$10</f>
        <v>41640</v>
      </c>
      <c r="EX16" s="78">
        <f>$L$10</f>
        <v>42005</v>
      </c>
      <c r="EY16" s="78">
        <f>$M$10</f>
        <v>42370</v>
      </c>
      <c r="EZ16" s="2"/>
      <c r="FA16" s="2"/>
      <c r="FB16" s="2"/>
      <c r="FC16" s="2"/>
      <c r="FD16" s="68"/>
      <c r="FE16" s="78">
        <f>$I$10</f>
        <v>40909</v>
      </c>
      <c r="FF16" s="78">
        <f>$J$10</f>
        <v>41275</v>
      </c>
      <c r="FG16" s="78">
        <f>$K$10</f>
        <v>41640</v>
      </c>
      <c r="FH16" s="78">
        <f>$L$10</f>
        <v>42005</v>
      </c>
      <c r="FI16" s="78">
        <f>$M$10</f>
        <v>42370</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8"/>
      <c r="AK17" s="78">
        <f>$I$10</f>
        <v>40909</v>
      </c>
      <c r="AL17" s="78">
        <f>$J$10</f>
        <v>41275</v>
      </c>
      <c r="AM17" s="78">
        <f>$K$10</f>
        <v>41640</v>
      </c>
      <c r="AN17" s="78">
        <f>$L$10</f>
        <v>42005</v>
      </c>
      <c r="AO17" s="78">
        <f>$M$10</f>
        <v>42370</v>
      </c>
      <c r="AP17" s="2"/>
      <c r="AQ17" s="2"/>
      <c r="AR17" s="2"/>
      <c r="AS17" s="2"/>
      <c r="AT17" s="2"/>
      <c r="AU17" s="79" t="s">
        <v>112</v>
      </c>
      <c r="AV17" s="80">
        <f>IF(AW7="-",NA(),AW7)</f>
        <v>97.3</v>
      </c>
      <c r="AW17" s="80">
        <f>IF(AX7="-",NA(),AX7)</f>
        <v>97.1</v>
      </c>
      <c r="AX17" s="80">
        <f>IF(AY7="-",NA(),AY7)</f>
        <v>98.5</v>
      </c>
      <c r="AY17" s="80">
        <f>IF(AZ7="-",NA(),AZ7)</f>
        <v>99.8</v>
      </c>
      <c r="AZ17" s="80">
        <f>IF(BA7="-",NA(),BA7)</f>
        <v>101.8</v>
      </c>
      <c r="BA17" s="2"/>
      <c r="BB17" s="68"/>
      <c r="BC17" s="2"/>
      <c r="BD17" s="2"/>
      <c r="BE17" s="2"/>
      <c r="BF17" s="79" t="s">
        <v>112</v>
      </c>
      <c r="BG17" s="80">
        <f>IF(BH7="-",NA(),BH7)</f>
        <v>1292.8</v>
      </c>
      <c r="BH17" s="80">
        <f>IF(BI7="-",NA(),BI7)</f>
        <v>801.9</v>
      </c>
      <c r="BI17" s="80">
        <f>IF(BJ7="-",NA(),BJ7)</f>
        <v>281.39999999999998</v>
      </c>
      <c r="BJ17" s="80">
        <f>IF(BK7="-",NA(),BK7)</f>
        <v>397.9</v>
      </c>
      <c r="BK17" s="80">
        <f>IF(BL7="-",NA(),BL7)</f>
        <v>441.9</v>
      </c>
      <c r="BL17" s="2"/>
      <c r="BM17" s="2"/>
      <c r="BN17" s="2"/>
      <c r="BO17" s="2"/>
      <c r="BP17" s="2"/>
      <c r="BQ17" s="79" t="s">
        <v>112</v>
      </c>
      <c r="BR17" s="80">
        <f>IF(BS7="-",NA(),BS7)</f>
        <v>0</v>
      </c>
      <c r="BS17" s="80">
        <f>IF(BT7="-",NA(),BT7)</f>
        <v>0</v>
      </c>
      <c r="BT17" s="80">
        <f>IF(BU7="-",NA(),BU7)</f>
        <v>0</v>
      </c>
      <c r="BU17" s="80">
        <f>IF(BV7="-",NA(),BV7)</f>
        <v>0</v>
      </c>
      <c r="BV17" s="80">
        <f>IF(BW7="-",NA(),BW7)</f>
        <v>0</v>
      </c>
      <c r="BW17" s="2"/>
      <c r="BX17" s="2"/>
      <c r="BY17" s="2"/>
      <c r="BZ17" s="2"/>
      <c r="CA17" s="2"/>
      <c r="CB17" s="68"/>
      <c r="CC17" s="78">
        <f>$I$10</f>
        <v>40909</v>
      </c>
      <c r="CD17" s="78">
        <f>$J$10</f>
        <v>41275</v>
      </c>
      <c r="CE17" s="78">
        <f>$K$10</f>
        <v>41640</v>
      </c>
      <c r="CF17" s="78">
        <f>$L$10</f>
        <v>42005</v>
      </c>
      <c r="CG17" s="78">
        <f>$M$10</f>
        <v>42370</v>
      </c>
      <c r="CH17" s="2"/>
      <c r="CI17" s="2"/>
      <c r="CJ17" s="2"/>
      <c r="CK17" s="2"/>
      <c r="CL17" s="2"/>
      <c r="CM17" s="2"/>
      <c r="CN17" s="2"/>
      <c r="CO17" s="2"/>
      <c r="CP17" s="2"/>
      <c r="CQ17" s="2"/>
      <c r="CR17" s="2"/>
      <c r="CS17" s="2"/>
      <c r="CT17" s="2"/>
      <c r="CU17" s="2"/>
      <c r="CV17" s="79" t="s">
        <v>111</v>
      </c>
      <c r="CW17" s="80">
        <f>IF(CX7="-",NA(),CX7)</f>
        <v>1.3</v>
      </c>
      <c r="CX17" s="80">
        <f>IF(CY7="-",NA(),CY7)</f>
        <v>1.3</v>
      </c>
      <c r="CY17" s="80">
        <f>IF(CZ7="-",NA(),CZ7)</f>
        <v>1</v>
      </c>
      <c r="CZ17" s="80">
        <f>IF(DA7="-",NA(),DA7)</f>
        <v>0.9</v>
      </c>
      <c r="DA17" s="80">
        <f>IF(DB7="-",NA(),DB7)</f>
        <v>0.8</v>
      </c>
      <c r="DB17" s="2"/>
      <c r="DC17" s="2"/>
      <c r="DD17" s="2"/>
      <c r="DE17" s="2"/>
      <c r="DF17" s="79" t="s">
        <v>111</v>
      </c>
      <c r="DG17" s="80">
        <f>IF(DH7="-",NA(),DH7)</f>
        <v>0</v>
      </c>
      <c r="DH17" s="80">
        <f>IF(DI7="-",NA(),DI7)</f>
        <v>0</v>
      </c>
      <c r="DI17" s="80">
        <f>IF(DJ7="-",NA(),DJ7)</f>
        <v>0</v>
      </c>
      <c r="DJ17" s="80">
        <f>IF(DK7="-",NA(),DK7)</f>
        <v>0</v>
      </c>
      <c r="DK17" s="80">
        <f>IF(DL7="-",NA(),DL7)</f>
        <v>0</v>
      </c>
      <c r="DL17" s="2"/>
      <c r="DM17" s="2"/>
      <c r="DN17" s="2"/>
      <c r="DO17" s="2"/>
      <c r="DP17" s="79" t="s">
        <v>111</v>
      </c>
      <c r="DQ17" s="80">
        <f>IF(DR7="-",NA(),DR7)</f>
        <v>78.8</v>
      </c>
      <c r="DR17" s="80">
        <f>IF(DS7="-",NA(),DS7)</f>
        <v>77.400000000000006</v>
      </c>
      <c r="DS17" s="80">
        <f>IF(DT7="-",NA(),DT7)</f>
        <v>83</v>
      </c>
      <c r="DT17" s="80">
        <f>IF(DU7="-",NA(),DU7)</f>
        <v>83.2</v>
      </c>
      <c r="DU17" s="80">
        <f>IF(DV7="-",NA(),DV7)</f>
        <v>83.2</v>
      </c>
      <c r="DV17" s="2"/>
      <c r="DW17" s="2"/>
      <c r="DX17" s="2"/>
      <c r="DY17" s="2"/>
      <c r="DZ17" s="79" t="s">
        <v>111</v>
      </c>
      <c r="EA17" s="81">
        <f>IF(EB7="-",NA(),EB7)</f>
        <v>327.77</v>
      </c>
      <c r="EB17" s="81">
        <f>IF(EC7="-",NA(),EC7)</f>
        <v>323.97000000000003</v>
      </c>
      <c r="EC17" s="81">
        <f>IF(ED7="-",NA(),ED7)</f>
        <v>332.07</v>
      </c>
      <c r="ED17" s="81">
        <f>IF(EE7="-",NA(),EE7)</f>
        <v>348.18</v>
      </c>
      <c r="EE17" s="81">
        <f>IF(EF7="-",NA(),EF7)</f>
        <v>395.1</v>
      </c>
      <c r="EF17" s="2"/>
      <c r="EG17" s="2"/>
      <c r="EH17" s="2"/>
      <c r="EI17" s="2"/>
      <c r="EJ17" s="79" t="s">
        <v>111</v>
      </c>
      <c r="EK17" s="81">
        <f>IF(EL7="-",NA(),EL7)</f>
        <v>359.93</v>
      </c>
      <c r="EL17" s="81">
        <f>IF(EM7="-",NA(),EM7)</f>
        <v>359.23</v>
      </c>
      <c r="EM17" s="81">
        <f>IF(EN7="-",NA(),EN7)</f>
        <v>359.72</v>
      </c>
      <c r="EN17" s="81">
        <f>IF(EO7="-",NA(),EO7)</f>
        <v>378.14</v>
      </c>
      <c r="EO17" s="81">
        <f>IF(EP7="-",NA(),EP7)</f>
        <v>412.25</v>
      </c>
      <c r="EP17" s="2"/>
      <c r="EQ17" s="2"/>
      <c r="ER17" s="2"/>
      <c r="ES17" s="2"/>
      <c r="ET17" s="79" t="s">
        <v>111</v>
      </c>
      <c r="EU17" s="81">
        <f>IF(EV7="-",NA(),EV7)</f>
        <v>192.6</v>
      </c>
      <c r="EV17" s="81">
        <f>IF(EW7="-",NA(),EW7)</f>
        <v>161.08000000000001</v>
      </c>
      <c r="EW17" s="81">
        <f>IF(EX7="-",NA(),EX7)</f>
        <v>147.01</v>
      </c>
      <c r="EX17" s="81">
        <f>IF(EY7="-",NA(),EY7)</f>
        <v>158.54</v>
      </c>
      <c r="EY17" s="81">
        <f>IF(EZ7="-",NA(),EZ7)</f>
        <v>173.38</v>
      </c>
      <c r="EZ17" s="2"/>
      <c r="FA17" s="2"/>
      <c r="FB17" s="2"/>
      <c r="FC17" s="2"/>
      <c r="FD17" s="79" t="s">
        <v>111</v>
      </c>
      <c r="FE17" s="80">
        <f>IF(FF7="-",NA(),FF7)</f>
        <v>12</v>
      </c>
      <c r="FF17" s="80">
        <f>IF(FG7="-",NA(),FG7)</f>
        <v>12</v>
      </c>
      <c r="FG17" s="80">
        <f>IF(FH7="-",NA(),FH7)</f>
        <v>11.8</v>
      </c>
      <c r="FH17" s="80">
        <f>IF(FI7="-",NA(),FI7)</f>
        <v>11.6</v>
      </c>
      <c r="FI17" s="80">
        <f>IF(FJ7="-",NA(),FJ7)</f>
        <v>12.3</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9" t="s">
        <v>111</v>
      </c>
      <c r="AK18" s="80">
        <f>IF(AL7="-",NA(),AL7)</f>
        <v>99.1</v>
      </c>
      <c r="AL18" s="80">
        <f>IF(AM7="-",NA(),AM7)</f>
        <v>98.5</v>
      </c>
      <c r="AM18" s="80">
        <f>IF(AN7="-",NA(),AN7)</f>
        <v>101.2</v>
      </c>
      <c r="AN18" s="80">
        <f>IF(AO7="-",NA(),AO7)</f>
        <v>101.9</v>
      </c>
      <c r="AO18" s="80">
        <f>IF(AP7="-",NA(),AP7)</f>
        <v>104.5</v>
      </c>
      <c r="AP18" s="2"/>
      <c r="AQ18" s="2"/>
      <c r="AR18" s="2"/>
      <c r="AS18" s="2"/>
      <c r="AT18" s="2"/>
      <c r="AU18" s="79" t="s">
        <v>116</v>
      </c>
      <c r="AV18" s="80">
        <f>IF(BB7="-",NA(),BB7)</f>
        <v>90.9</v>
      </c>
      <c r="AW18" s="80">
        <f>IF(BC7="-",NA(),BC7)</f>
        <v>93.5</v>
      </c>
      <c r="AX18" s="80">
        <f>IF(BD7="-",NA(),BD7)</f>
        <v>93.3</v>
      </c>
      <c r="AY18" s="80">
        <f>IF(BE7="-",NA(),BE7)</f>
        <v>95.5</v>
      </c>
      <c r="AZ18" s="80">
        <f>IF(BF7="-",NA(),BF7)</f>
        <v>94.2</v>
      </c>
      <c r="BA18" s="2"/>
      <c r="BB18" s="2"/>
      <c r="BC18" s="2"/>
      <c r="BD18" s="2"/>
      <c r="BE18" s="2"/>
      <c r="BF18" s="79" t="s">
        <v>116</v>
      </c>
      <c r="BG18" s="80">
        <f>IF(BM7="-",NA(),BM7)</f>
        <v>180.9</v>
      </c>
      <c r="BH18" s="80">
        <f>IF(BN7="-",NA(),BN7)</f>
        <v>196.1</v>
      </c>
      <c r="BI18" s="80">
        <f>IF(BO7="-",NA(),BO7)</f>
        <v>96.5</v>
      </c>
      <c r="BJ18" s="80">
        <f>IF(BP7="-",NA(),BP7)</f>
        <v>97.7</v>
      </c>
      <c r="BK18" s="80">
        <f>IF(BQ7="-",NA(),BQ7)</f>
        <v>100</v>
      </c>
      <c r="BL18" s="2"/>
      <c r="BM18" s="2"/>
      <c r="BN18" s="2"/>
      <c r="BO18" s="2"/>
      <c r="BP18" s="2"/>
      <c r="BQ18" s="79" t="s">
        <v>116</v>
      </c>
      <c r="BR18" s="80">
        <f>IF(BX7="-",NA(),BX7)</f>
        <v>80.8</v>
      </c>
      <c r="BS18" s="80">
        <f>IF(BY7="-",NA(),BY7)</f>
        <v>76.599999999999994</v>
      </c>
      <c r="BT18" s="80">
        <f>IF(BZ7="-",NA(),BZ7)</f>
        <v>102.5</v>
      </c>
      <c r="BU18" s="80">
        <f>IF(CA7="-",NA(),CA7)</f>
        <v>90.4</v>
      </c>
      <c r="BV18" s="80">
        <f>IF(CB7="-",NA(),CB7)</f>
        <v>86.1</v>
      </c>
      <c r="BW18" s="2"/>
      <c r="BX18" s="2"/>
      <c r="BY18" s="2"/>
      <c r="BZ18" s="2"/>
      <c r="CA18" s="2"/>
      <c r="CB18" s="82" t="s">
        <v>110</v>
      </c>
      <c r="CC18" s="80">
        <f>IF(CC11="-",NA(),CC11)</f>
        <v>2.4</v>
      </c>
      <c r="CD18" s="80">
        <f t="shared" ref="CD18:CG18" si="4">IF(CD11="-",NA(),CD11)</f>
        <v>2.2000000000000002</v>
      </c>
      <c r="CE18" s="80">
        <f t="shared" si="4"/>
        <v>1.8</v>
      </c>
      <c r="CF18" s="80">
        <f t="shared" si="4"/>
        <v>1.7</v>
      </c>
      <c r="CG18" s="80">
        <f t="shared" si="4"/>
        <v>1.5</v>
      </c>
      <c r="CH18" s="2"/>
      <c r="CI18" s="2"/>
      <c r="CJ18" s="2"/>
      <c r="CK18" s="2"/>
      <c r="CL18" s="2"/>
      <c r="CM18" s="2"/>
      <c r="CN18" s="2"/>
      <c r="CO18" s="2"/>
      <c r="CP18" s="2"/>
      <c r="CQ18" s="2"/>
      <c r="CR18" s="2"/>
      <c r="CS18" s="2"/>
      <c r="CT18" s="2"/>
      <c r="CU18" s="2"/>
      <c r="CV18" s="79" t="s">
        <v>116</v>
      </c>
      <c r="CW18" s="80">
        <f>IF(DC7="-",NA(),DC7)</f>
        <v>10.4</v>
      </c>
      <c r="CX18" s="80">
        <f>IF(DD7="-",NA(),DD7)</f>
        <v>9.6999999999999993</v>
      </c>
      <c r="CY18" s="80">
        <f>IF(DE7="-",NA(),DE7)</f>
        <v>8.6999999999999993</v>
      </c>
      <c r="CZ18" s="80">
        <f>IF(DF7="-",NA(),DF7)</f>
        <v>7.7</v>
      </c>
      <c r="DA18" s="80">
        <f>IF(DG7="-",NA(),DG7)</f>
        <v>8.1</v>
      </c>
      <c r="DB18" s="2"/>
      <c r="DC18" s="2"/>
      <c r="DD18" s="2"/>
      <c r="DE18" s="2"/>
      <c r="DF18" s="79" t="s">
        <v>116</v>
      </c>
      <c r="DG18" s="80">
        <f>IF(DM7="-",NA(),DM7)</f>
        <v>45.3</v>
      </c>
      <c r="DH18" s="80">
        <f>IF(DN7="-",NA(),DN7)</f>
        <v>37.5</v>
      </c>
      <c r="DI18" s="80">
        <f>IF(DO7="-",NA(),DO7)</f>
        <v>30.9</v>
      </c>
      <c r="DJ18" s="80">
        <f>IF(DP7="-",NA(),DP7)</f>
        <v>27</v>
      </c>
      <c r="DK18" s="80">
        <f>IF(DQ7="-",NA(),DQ7)</f>
        <v>22.5</v>
      </c>
      <c r="DL18" s="2"/>
      <c r="DM18" s="2"/>
      <c r="DN18" s="2"/>
      <c r="DO18" s="2"/>
      <c r="DP18" s="79" t="s">
        <v>116</v>
      </c>
      <c r="DQ18" s="80">
        <f>IF(DW7="-",NA(),DW7)</f>
        <v>68.400000000000006</v>
      </c>
      <c r="DR18" s="80">
        <f>IF(DX7="-",NA(),DX7)</f>
        <v>69.7</v>
      </c>
      <c r="DS18" s="80">
        <f>IF(DY7="-",NA(),DY7)</f>
        <v>79.3</v>
      </c>
      <c r="DT18" s="80">
        <f>IF(DZ7="-",NA(),DZ7)</f>
        <v>78.900000000000006</v>
      </c>
      <c r="DU18" s="80">
        <f>IF(EA7="-",NA(),EA7)</f>
        <v>78.400000000000006</v>
      </c>
      <c r="DV18" s="2"/>
      <c r="DW18" s="2"/>
      <c r="DX18" s="2"/>
      <c r="DY18" s="2"/>
      <c r="DZ18" s="79" t="s">
        <v>116</v>
      </c>
      <c r="EA18" s="81">
        <f>IF(EG7="-",NA(),EG7)</f>
        <v>327.24</v>
      </c>
      <c r="EB18" s="81">
        <f>IF(EH7="-",NA(),EH7)</f>
        <v>347.48</v>
      </c>
      <c r="EC18" s="81">
        <f>IF(EI7="-",NA(),EI7)</f>
        <v>346.41</v>
      </c>
      <c r="ED18" s="81">
        <f>IF(EJ7="-",NA(),EJ7)</f>
        <v>360.52</v>
      </c>
      <c r="EE18" s="81">
        <f>IF(EK7="-",NA(),EK7)</f>
        <v>364.17</v>
      </c>
      <c r="EF18" s="2"/>
      <c r="EG18" s="2"/>
      <c r="EH18" s="2"/>
      <c r="EI18" s="2"/>
      <c r="EJ18" s="79" t="s">
        <v>116</v>
      </c>
      <c r="EK18" s="81">
        <f>IF(EQ7="-",NA(),EQ7)</f>
        <v>352.45</v>
      </c>
      <c r="EL18" s="81">
        <f>IF(ER7="-",NA(),ER7)</f>
        <v>354.55</v>
      </c>
      <c r="EM18" s="81">
        <f>IF(ES7="-",NA(),ES7)</f>
        <v>357.88</v>
      </c>
      <c r="EN18" s="81">
        <f>IF(ET7="-",NA(),ET7)</f>
        <v>359.59</v>
      </c>
      <c r="EO18" s="81">
        <f>IF(EU7="-",NA(),EU7)</f>
        <v>368.87</v>
      </c>
      <c r="EP18" s="2"/>
      <c r="EQ18" s="2"/>
      <c r="ER18" s="2"/>
      <c r="ES18" s="2"/>
      <c r="ET18" s="79" t="s">
        <v>116</v>
      </c>
      <c r="EU18" s="81">
        <f>IF(FA7="-",NA(),FA7)</f>
        <v>190.5</v>
      </c>
      <c r="EV18" s="81">
        <f>IF(FB7="-",NA(),FB7)</f>
        <v>190.61</v>
      </c>
      <c r="EW18" s="81">
        <f>IF(FC7="-",NA(),FC7)</f>
        <v>195.78</v>
      </c>
      <c r="EX18" s="81">
        <f>IF(FD7="-",NA(),FD7)</f>
        <v>202.13</v>
      </c>
      <c r="EY18" s="81">
        <f>IF(FE7="-",NA(),FE7)</f>
        <v>209.39</v>
      </c>
      <c r="EZ18" s="2"/>
      <c r="FA18" s="2"/>
      <c r="FB18" s="2"/>
      <c r="FC18" s="2"/>
      <c r="FD18" s="79" t="s">
        <v>116</v>
      </c>
      <c r="FE18" s="80">
        <f>IF(FK7="-",NA(),FK7)</f>
        <v>17</v>
      </c>
      <c r="FF18" s="80">
        <f>IF(FL7="-",NA(),FL7)</f>
        <v>17.399999999999999</v>
      </c>
      <c r="FG18" s="80">
        <f>IF(FM7="-",NA(),FM7)</f>
        <v>17.399999999999999</v>
      </c>
      <c r="FH18" s="80">
        <f>IF(FN7="-",NA(),FN7)</f>
        <v>17.7</v>
      </c>
      <c r="FI18" s="80">
        <f>IF(FO7="-",NA(),FO7)</f>
        <v>18</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9" t="s">
        <v>116</v>
      </c>
      <c r="AK19" s="80">
        <f>IF(AQ7="-",NA(),AQ7)</f>
        <v>101.1</v>
      </c>
      <c r="AL19" s="80">
        <f>IF(AR7="-",NA(),AR7)</f>
        <v>103</v>
      </c>
      <c r="AM19" s="80">
        <f>IF(AS7="-",NA(),AS7)</f>
        <v>102.8</v>
      </c>
      <c r="AN19" s="80">
        <f>IF(AT7="-",NA(),AT7)</f>
        <v>104.1</v>
      </c>
      <c r="AO19" s="80">
        <f>IF(AU7="-",NA(),AU7)</f>
        <v>103.5</v>
      </c>
      <c r="AP19" s="2"/>
      <c r="AQ19" s="2"/>
      <c r="AR19" s="2"/>
      <c r="AS19" s="2"/>
      <c r="AT19" s="2"/>
      <c r="AU19" s="79" t="s">
        <v>120</v>
      </c>
      <c r="AV19" s="83">
        <f>$BG$7</f>
        <v>100</v>
      </c>
      <c r="AW19" s="83">
        <f>$BG$7</f>
        <v>100</v>
      </c>
      <c r="AX19" s="83">
        <f>$BG$7</f>
        <v>100</v>
      </c>
      <c r="AY19" s="83">
        <f>$BG$7</f>
        <v>100</v>
      </c>
      <c r="AZ19" s="83">
        <f>$BG$7</f>
        <v>100</v>
      </c>
      <c r="BA19" s="2"/>
      <c r="BB19" s="2"/>
      <c r="BC19" s="2"/>
      <c r="BD19" s="2"/>
      <c r="BE19" s="2"/>
      <c r="BF19" s="79" t="s">
        <v>120</v>
      </c>
      <c r="BG19" s="83">
        <f>$BR$7</f>
        <v>100</v>
      </c>
      <c r="BH19" s="83">
        <f>$BR$7</f>
        <v>100</v>
      </c>
      <c r="BI19" s="83">
        <f>$BR$7</f>
        <v>100</v>
      </c>
      <c r="BJ19" s="83">
        <f>$BR$7</f>
        <v>100</v>
      </c>
      <c r="BK19" s="83">
        <f>$BR$7</f>
        <v>100</v>
      </c>
      <c r="BL19" s="2"/>
      <c r="BM19" s="2"/>
      <c r="BN19" s="2"/>
      <c r="BO19" s="2"/>
      <c r="BP19" s="2"/>
      <c r="BQ19" s="79" t="s">
        <v>120</v>
      </c>
      <c r="BR19" s="83">
        <f>$CC$7</f>
        <v>0</v>
      </c>
      <c r="BS19" s="83">
        <f>$CC$7</f>
        <v>0</v>
      </c>
      <c r="BT19" s="83">
        <f>$CC$7</f>
        <v>0</v>
      </c>
      <c r="BU19" s="83">
        <f>$CC$7</f>
        <v>0</v>
      </c>
      <c r="BV19" s="83">
        <f>$CC$7</f>
        <v>0</v>
      </c>
      <c r="BW19" s="2"/>
      <c r="BX19" s="2"/>
      <c r="BY19" s="2"/>
      <c r="BZ19" s="2"/>
      <c r="CA19" s="2"/>
      <c r="CB19" s="82" t="s">
        <v>121</v>
      </c>
      <c r="CC19" s="80">
        <f t="shared" ref="CC19:CG21" si="5">IF(CC12="-",NA(),CC12)</f>
        <v>174.2</v>
      </c>
      <c r="CD19" s="80">
        <f t="shared" si="5"/>
        <v>174.8</v>
      </c>
      <c r="CE19" s="80">
        <f t="shared" si="5"/>
        <v>177.5</v>
      </c>
      <c r="CF19" s="80">
        <f t="shared" si="5"/>
        <v>190</v>
      </c>
      <c r="CG19" s="80">
        <f t="shared" si="5"/>
        <v>193.8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9" t="s">
        <v>120</v>
      </c>
      <c r="AK20" s="83">
        <f t="shared" ref="AK20:AO20" si="6">$AV$7</f>
        <v>100</v>
      </c>
      <c r="AL20" s="83">
        <f t="shared" si="6"/>
        <v>100</v>
      </c>
      <c r="AM20" s="83">
        <f t="shared" si="6"/>
        <v>100</v>
      </c>
      <c r="AN20" s="83">
        <f t="shared" si="6"/>
        <v>100</v>
      </c>
      <c r="AO20" s="83">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4" t="s">
        <v>122</v>
      </c>
      <c r="BR20" s="2"/>
      <c r="BS20" s="2"/>
      <c r="BT20" s="2"/>
      <c r="BU20" s="2"/>
      <c r="BV20" s="2"/>
      <c r="BW20" s="2"/>
      <c r="BX20" s="2"/>
      <c r="BY20" s="2"/>
      <c r="BZ20" s="2"/>
      <c r="CA20" s="2"/>
      <c r="CB20" s="82" t="s">
        <v>117</v>
      </c>
      <c r="CC20" s="80">
        <f t="shared" si="5"/>
        <v>19.8</v>
      </c>
      <c r="CD20" s="80">
        <f t="shared" si="5"/>
        <v>17.7</v>
      </c>
      <c r="CE20" s="80">
        <f t="shared" si="5"/>
        <v>15.7</v>
      </c>
      <c r="CF20" s="80">
        <f t="shared" si="5"/>
        <v>13.6</v>
      </c>
      <c r="CG20" s="80">
        <f t="shared" si="5"/>
        <v>14.6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2" t="s">
        <v>123</v>
      </c>
      <c r="CC21" s="80">
        <f t="shared" si="5"/>
        <v>189.9</v>
      </c>
      <c r="CD21" s="80">
        <f t="shared" si="5"/>
        <v>183</v>
      </c>
      <c r="CE21" s="80">
        <f t="shared" si="5"/>
        <v>181.8</v>
      </c>
      <c r="CF21" s="80">
        <f t="shared" si="5"/>
        <v>177.3</v>
      </c>
      <c r="CG21" s="80">
        <f t="shared" si="5"/>
        <v>180</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伊藤 智</cp:lastModifiedBy>
  <dcterms:created xsi:type="dcterms:W3CDTF">2017-12-25T02:45:07Z</dcterms:created>
  <dcterms:modified xsi:type="dcterms:W3CDTF">2018-02-09T07:12:21Z</dcterms:modified>
  <cp:category/>
</cp:coreProperties>
</file>