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282\Desktop\公営企業関係\H２９年度\経営比較分析表\【2／9(金)〆】公営企業に係る「経営比較分析表」の分析等\"/>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I10" i="4"/>
  <c r="BB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<sst xmlns="http://schemas.openxmlformats.org/spreadsheetml/2006/main" count="237" uniqueCount="123">
  <si>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</si>
  <si>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</si>
  <si>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</si>
  <si>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</si>
  <si>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</si>
  <si>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</si>
  <si>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</si>
  <si>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</si>
  <si>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</si>
  <si>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</si>
  <si>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</si>
  <si>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</si>
  <si>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</si>
  <si>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</si>
  <si>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</si>
  <si>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</si>
  <si>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</si>
  <si>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</si>
  <si>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</si>
  <si>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</si>
  <si>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</si>
  <si>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</si>
  <si>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</si>
  <si>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</si>
  <si>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</si>
  <si>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</si>
  <si>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</si>
  <si>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</si>
  <si>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</si>
  <si>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</si>
  <si>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</si>
  <si>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</si>
  <si>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</si>
  <si>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</si>
  <si>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</si>
  <si>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</si>
  <si>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</si>
  <si>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</si>
  <si>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</si>
  <si>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</si>
  <si>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</si>
  <si>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</si>
  <si>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</si>
  <si>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</si>
  <si>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</si>
  <si>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</si>
  <si>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</si>
  <si>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</si>
  <si>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</si>
  <si>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</si>
  <si>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</si>
  <si>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</si>
  <si>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</si>
  <si>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</si>
  <si>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</si>
  <si>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</si>
  <si>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</si>
  <si>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</si>
  <si>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</si>
  <si>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</si>
  <si>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</si>
  <si>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</si>
  <si>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</si>
  <si>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</si>
  <si>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</si>
  <si>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</si>
  <si>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</si>
  <si>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</si>
  <si>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</si>
  <si>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</si>
  <si>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</si>
  <si>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</si>
  <si>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</si>
  <si>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</si>
  <si>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</si>
  <si>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</si>
  <si>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</si>
  <si>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</si>
  <si>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</si>
  <si>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</si>
  <si>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</si>
  <si>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</si>
  <si>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</si>
  <si>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</si>
  <si>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</si>
  <si>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</si>
  <si>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</si>
  <si>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</si>
  <si>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</si>
  <si>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</si>
  <si>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</si>
  <si>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</si>
  <si>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</si>
  <si>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</si>
  <si>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</si>
  <si>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</si>
  <si>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</si>
  <si>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</si>
  <si>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</si>
  <si>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</si>
  <si>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</si>
  <si>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</si>
  <si>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</si>
  <si>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</si>
  <si>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</si>
  <si>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</si>
  <si>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</si>
  <si>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松浦市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</si>
  <si>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</si>
  <si>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</si>
  <si>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</si>
  <si>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</si>
  <si>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</si>
  <si>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</si>
  <si>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</si>
  <si>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</si>
  <si>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</si>
  <si>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</si>
  <si>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</si>
  <si>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施設の老朽化は進んでいるものの、財政的に管路の更新は困難であるため、一部の更新を除いては部分的な修繕で対応している状況である。</t>
    <rPh sb="0" eb="2">
      <t>シセツ</t>
    </rPh>
    <rPh sb="3" eb="6">
      <t>ロウキュウカ</t>
    </rPh>
    <rPh sb="7" eb="8">
      <t>スス</t>
    </rPh>
    <rPh sb="16" eb="19">
      <t>ザイセイテキ</t>
    </rPh>
    <rPh sb="20" eb="22">
      <t>カンロ</t>
    </rPh>
    <rPh sb="23" eb="25">
      <t>コウシン</t>
    </rPh>
    <rPh sb="26" eb="28">
      <t>コンナン</t>
    </rPh>
    <rPh sb="34" eb="36">
      <t>イチブ</t>
    </rPh>
    <rPh sb="37" eb="39">
      <t>コウシン</t>
    </rPh>
    <rPh sb="40" eb="41">
      <t>ノゾ</t>
    </rPh>
    <rPh sb="44" eb="47">
      <t>ブブンテキ</t>
    </rPh>
    <rPh sb="48" eb="50">
      <t>シュウゼン</t>
    </rPh>
    <rPh sb="51" eb="53">
      <t>タイオウ</t>
    </rPh>
    <rPh sb="57" eb="59">
      <t>ジョウキョウ</t>
    </rPh>
    <phoneticPr fontId="4"/>
  </si>
  <si>
    <t>①収益的収支比率
営業費用を給水収益だけでは賄えず、一般会計からの繰入金に依存している状況である（H26、H27年度は一時的な収入や繰入金の増により値が高くなっている）。料金収納率の更なる向上に努めるとともに、H30年度の上水道との統合以降、経営状況を鑑みながら料金改定の検討及び費用縮減を図っていく必要がある。
④企業債残高対給水収益比率
現在、一部の更新を除いては部分的な修繕で対応しており、企業債を起こす大規模な更新等は予定していないため、経年同様に推移していくことになる。
⑤料金回収率
給水に係る費用を給水収益で賄えていない状況である。H30年度の上水道との統合以降、経営状況を鑑みながら料金改定を検討する必要がある。
⑥給水原価
企業債償還金が多額であることから給水原価が高くなっている。更なる施設管理費用の縮減が必要である。
⑦施設利用率
過疎化による人口減少等により、施設の配水能力と配水量が見合っていない状況である。施設更新時には現状に見合った規模へ縮小する必要がある。
⑧有収率
施設点検及び漏水調査を継続していくことにより有収率の向上に努める必要がある。</t>
    <rPh sb="1" eb="4">
      <t>シュウエキテキ</t>
    </rPh>
    <rPh sb="4" eb="6">
      <t>シュウシ</t>
    </rPh>
    <rPh sb="6" eb="8">
      <t>ヒリツ</t>
    </rPh>
    <rPh sb="9" eb="11">
      <t>エイギョウ</t>
    </rPh>
    <rPh sb="11" eb="13">
      <t>ヒヨウ</t>
    </rPh>
    <rPh sb="14" eb="16">
      <t>キュウスイ</t>
    </rPh>
    <rPh sb="16" eb="18">
      <t>シュウエキ</t>
    </rPh>
    <rPh sb="22" eb="23">
      <t>マカナ</t>
    </rPh>
    <rPh sb="26" eb="28">
      <t>イッパン</t>
    </rPh>
    <rPh sb="28" eb="30">
      <t>カイケイ</t>
    </rPh>
    <rPh sb="33" eb="35">
      <t>クリイレ</t>
    </rPh>
    <rPh sb="35" eb="36">
      <t>キン</t>
    </rPh>
    <rPh sb="37" eb="39">
      <t>イゾン</t>
    </rPh>
    <rPh sb="43" eb="45">
      <t>ジョウキョウ</t>
    </rPh>
    <rPh sb="56" eb="58">
      <t>ネンド</t>
    </rPh>
    <rPh sb="59" eb="62">
      <t>イチジテキ</t>
    </rPh>
    <rPh sb="63" eb="65">
      <t>シュウニュウ</t>
    </rPh>
    <rPh sb="66" eb="68">
      <t>クリイレ</t>
    </rPh>
    <rPh sb="68" eb="69">
      <t>キン</t>
    </rPh>
    <rPh sb="70" eb="71">
      <t>ゾウ</t>
    </rPh>
    <rPh sb="74" eb="75">
      <t>アタイ</t>
    </rPh>
    <rPh sb="76" eb="77">
      <t>タカ</t>
    </rPh>
    <rPh sb="85" eb="87">
      <t>リョウキン</t>
    </rPh>
    <rPh sb="87" eb="89">
      <t>シュウノウ</t>
    </rPh>
    <rPh sb="89" eb="90">
      <t>リツ</t>
    </rPh>
    <rPh sb="91" eb="92">
      <t>サラ</t>
    </rPh>
    <rPh sb="94" eb="96">
      <t>コウジョウ</t>
    </rPh>
    <rPh sb="97" eb="98">
      <t>ツト</t>
    </rPh>
    <rPh sb="108" eb="110">
      <t>ネンド</t>
    </rPh>
    <rPh sb="111" eb="114">
      <t>ジョウスイドウ</t>
    </rPh>
    <rPh sb="116" eb="118">
      <t>トウゴウ</t>
    </rPh>
    <rPh sb="118" eb="120">
      <t>イコウ</t>
    </rPh>
    <rPh sb="121" eb="123">
      <t>ケイエイ</t>
    </rPh>
    <rPh sb="123" eb="125">
      <t>ジョウキョウ</t>
    </rPh>
    <rPh sb="126" eb="127">
      <t>カンガ</t>
    </rPh>
    <rPh sb="131" eb="133">
      <t>リョウキン</t>
    </rPh>
    <rPh sb="133" eb="135">
      <t>カイテイ</t>
    </rPh>
    <rPh sb="136" eb="138">
      <t>ケントウ</t>
    </rPh>
    <rPh sb="138" eb="139">
      <t>オヨ</t>
    </rPh>
    <rPh sb="140" eb="142">
      <t>ヒヨウ</t>
    </rPh>
    <rPh sb="142" eb="144">
      <t>シュクゲン</t>
    </rPh>
    <rPh sb="145" eb="146">
      <t>ハカ</t>
    </rPh>
    <rPh sb="150" eb="152">
      <t>ヒツヨウ</t>
    </rPh>
    <rPh sb="158" eb="160">
      <t>キギョウ</t>
    </rPh>
    <rPh sb="160" eb="161">
      <t>サイ</t>
    </rPh>
    <rPh sb="161" eb="163">
      <t>ザンダカ</t>
    </rPh>
    <rPh sb="163" eb="164">
      <t>タイ</t>
    </rPh>
    <rPh sb="164" eb="166">
      <t>キュウスイ</t>
    </rPh>
    <rPh sb="166" eb="168">
      <t>シュウエキ</t>
    </rPh>
    <rPh sb="168" eb="170">
      <t>ヒリツ</t>
    </rPh>
    <rPh sb="171" eb="172">
      <t>ゲン</t>
    </rPh>
    <rPh sb="172" eb="173">
      <t>ザイ</t>
    </rPh>
    <rPh sb="174" eb="176">
      <t>イチブ</t>
    </rPh>
    <rPh sb="177" eb="179">
      <t>コウシン</t>
    </rPh>
    <rPh sb="180" eb="181">
      <t>ノゾ</t>
    </rPh>
    <rPh sb="184" eb="187">
      <t>ブブンテキ</t>
    </rPh>
    <rPh sb="188" eb="190">
      <t>シュウゼン</t>
    </rPh>
    <rPh sb="191" eb="193">
      <t>タイオウ</t>
    </rPh>
    <rPh sb="198" eb="200">
      <t>キギョウ</t>
    </rPh>
    <rPh sb="200" eb="201">
      <t>サイ</t>
    </rPh>
    <rPh sb="202" eb="203">
      <t>オ</t>
    </rPh>
    <rPh sb="205" eb="208">
      <t>ダイキボ</t>
    </rPh>
    <rPh sb="209" eb="211">
      <t>コウシン</t>
    </rPh>
    <rPh sb="211" eb="212">
      <t>トウ</t>
    </rPh>
    <rPh sb="213" eb="215">
      <t>ヨテイ</t>
    </rPh>
    <rPh sb="223" eb="225">
      <t>ケイネン</t>
    </rPh>
    <rPh sb="225" eb="227">
      <t>ドウヨウ</t>
    </rPh>
    <rPh sb="228" eb="230">
      <t>スイイ</t>
    </rPh>
    <rPh sb="242" eb="244">
      <t>リョウキン</t>
    </rPh>
    <rPh sb="244" eb="246">
      <t>カイシュウ</t>
    </rPh>
    <rPh sb="246" eb="247">
      <t>リツ</t>
    </rPh>
    <rPh sb="248" eb="250">
      <t>キュウスイ</t>
    </rPh>
    <rPh sb="251" eb="252">
      <t>カカ</t>
    </rPh>
    <rPh sb="253" eb="255">
      <t>ヒヨウ</t>
    </rPh>
    <rPh sb="256" eb="258">
      <t>キュウスイ</t>
    </rPh>
    <rPh sb="258" eb="260">
      <t>シュウエキ</t>
    </rPh>
    <rPh sb="261" eb="262">
      <t>マカナ</t>
    </rPh>
    <rPh sb="267" eb="269">
      <t>ジョウキョウ</t>
    </rPh>
    <rPh sb="286" eb="288">
      <t>イコウ</t>
    </rPh>
    <rPh sb="316" eb="318">
      <t>キュウスイ</t>
    </rPh>
    <rPh sb="318" eb="320">
      <t>ゲンカ</t>
    </rPh>
    <rPh sb="321" eb="323">
      <t>キギョウ</t>
    </rPh>
    <rPh sb="323" eb="324">
      <t>サイ</t>
    </rPh>
    <rPh sb="324" eb="327">
      <t>ショウカンキン</t>
    </rPh>
    <rPh sb="328" eb="330">
      <t>タガク</t>
    </rPh>
    <rPh sb="337" eb="339">
      <t>キュウスイ</t>
    </rPh>
    <rPh sb="339" eb="341">
      <t>ゲンカ</t>
    </rPh>
    <rPh sb="342" eb="343">
      <t>タカ</t>
    </rPh>
    <rPh sb="350" eb="351">
      <t>サラ</t>
    </rPh>
    <rPh sb="353" eb="355">
      <t>シセツ</t>
    </rPh>
    <rPh sb="355" eb="357">
      <t>カンリ</t>
    </rPh>
    <rPh sb="357" eb="359">
      <t>ヒヨウ</t>
    </rPh>
    <rPh sb="360" eb="362">
      <t>シュクゲン</t>
    </rPh>
    <rPh sb="363" eb="365">
      <t>ヒツヨウ</t>
    </rPh>
    <rPh sb="371" eb="373">
      <t>シセツ</t>
    </rPh>
    <rPh sb="373" eb="376">
      <t>リヨウリツ</t>
    </rPh>
    <rPh sb="377" eb="380">
      <t>カソカ</t>
    </rPh>
    <rPh sb="383" eb="385">
      <t>ジンコウ</t>
    </rPh>
    <rPh sb="385" eb="387">
      <t>ゲンショウ</t>
    </rPh>
    <rPh sb="387" eb="388">
      <t>トウ</t>
    </rPh>
    <rPh sb="392" eb="394">
      <t>シセツ</t>
    </rPh>
    <rPh sb="395" eb="397">
      <t>ハイスイ</t>
    </rPh>
    <rPh sb="397" eb="399">
      <t>ノウリョク</t>
    </rPh>
    <rPh sb="400" eb="402">
      <t>ハイスイ</t>
    </rPh>
    <rPh sb="402" eb="403">
      <t>リョウ</t>
    </rPh>
    <rPh sb="404" eb="406">
      <t>ミア</t>
    </rPh>
    <rPh sb="411" eb="413">
      <t>ジョウキョウ</t>
    </rPh>
    <rPh sb="417" eb="419">
      <t>シセツ</t>
    </rPh>
    <rPh sb="419" eb="422">
      <t>コウシンジ</t>
    </rPh>
    <rPh sb="424" eb="426">
      <t>ゲンジョウ</t>
    </rPh>
    <rPh sb="427" eb="429">
      <t>ミア</t>
    </rPh>
    <rPh sb="431" eb="433">
      <t>キボ</t>
    </rPh>
    <rPh sb="434" eb="436">
      <t>シュクショウ</t>
    </rPh>
    <rPh sb="438" eb="440">
      <t>ヒツヨウ</t>
    </rPh>
    <rPh sb="446" eb="447">
      <t>ユウ</t>
    </rPh>
    <phoneticPr fontId="4"/>
  </si>
  <si>
    <t>経営の健全化及び施設の更新・延命化を図るために、料金収納率の向上に努めるとともに、H30年度の上水道との統合以降、経営状況を鑑みながら、施設の更新等を見据えた料金改定の検討及び費用縮減を図り経営改善していく必要がある。</t>
    <rPh sb="0" eb="2">
      <t>ケイエイ</t>
    </rPh>
    <rPh sb="3" eb="6">
      <t>ケンゼンカ</t>
    </rPh>
    <rPh sb="6" eb="7">
      <t>オヨ</t>
    </rPh>
    <rPh sb="8" eb="10">
      <t>シセツ</t>
    </rPh>
    <rPh sb="11" eb="13">
      <t>コウシン</t>
    </rPh>
    <rPh sb="14" eb="16">
      <t>エンメイ</t>
    </rPh>
    <rPh sb="16" eb="17">
      <t>カ</t>
    </rPh>
    <rPh sb="18" eb="19">
      <t>ハカ</t>
    </rPh>
    <rPh sb="24" eb="26">
      <t>リョウキン</t>
    </rPh>
    <rPh sb="26" eb="28">
      <t>シュウノウ</t>
    </rPh>
    <rPh sb="28" eb="29">
      <t>リツ</t>
    </rPh>
    <rPh sb="30" eb="32">
      <t>コウジョウ</t>
    </rPh>
    <rPh sb="33" eb="34">
      <t>ツト</t>
    </rPh>
    <rPh sb="54" eb="56">
      <t>イコウ</t>
    </rPh>
    <rPh sb="68" eb="70">
      <t>シセツ</t>
    </rPh>
    <rPh sb="71" eb="73">
      <t>コウシン</t>
    </rPh>
    <rPh sb="73" eb="74">
      <t>トウ</t>
    </rPh>
    <rPh sb="75" eb="77">
      <t>ミス</t>
    </rPh>
    <rPh sb="95" eb="97">
      <t>ケイエイ</t>
    </rPh>
    <rPh sb="97" eb="99">
      <t>カイゼン</t>
    </rPh>
    <rPh sb="103" eb="105">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</si>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</sst>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5578088"/>
        <c:axId val="20557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205578088"/>
        <c:axId val="205578480"/>
      </c:lineChart>
      <c:dateAx>
        <c:axId val="205578088"/>
        <c:scaling>
          <c:orientation val="minMax"/>
        </c:scaling>
        <c:delete val="1"/>
        <c:axPos val="b"/>
        <c:numFmt formatCode="ge" sourceLinked="1"/>
        <c:majorTickMark val="none"/>
        <c:minorTickMark val="none"/>
        <c:tickLblPos val="none"/>
        <c:crossAx val="205578480"/>
        <c:crosses val="autoZero"/>
        <c:auto val="1"/>
        <c:lblOffset val="100"/>
        <c:baseTimeUnit val="years"/>
      </c:dateAx>
      <c:valAx>
        <c:axId val="20557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78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48.26</c:v>
                </c:pt>
                <c:pt idx="1">
                  <c:v>50.98</c:v>
                </c:pt>
                <c:pt idx="2">
                  <c:v>48.7</c:v>
                </c:pt>
                <c:pt idx="3">
                  <c:v>49.12</c:v>
                </c:pt>
                <c:pt idx="4">
                  <c:v>47.1</c:v>
                </c:pt>
              </c:numCache>
            </c:numRef>
          </c:val>
        </c:ser>
        <c:dLbls>
          <c:showLegendKey val="0"/>
          <c:showVal val="0"/>
          <c:showCatName val="0"/>
          <c:showSerName val="0"/>
          <c:showPercent val="0"/>
          <c:showBubbleSize val="0"/>
        </c:dLbls>
        <c:gapWidth val="150"/>
        <c:axId val="211940040"/>
        <c:axId val="39865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211940040"/>
        <c:axId val="398656328"/>
      </c:lineChart>
      <c:dateAx>
        <c:axId val="211940040"/>
        <c:scaling>
          <c:orientation val="minMax"/>
        </c:scaling>
        <c:delete val="1"/>
        <c:axPos val="b"/>
        <c:numFmt formatCode="ge" sourceLinked="1"/>
        <c:majorTickMark val="none"/>
        <c:minorTickMark val="none"/>
        <c:tickLblPos val="none"/>
        <c:crossAx val="398656328"/>
        <c:crosses val="autoZero"/>
        <c:auto val="1"/>
        <c:lblOffset val="100"/>
        <c:baseTimeUnit val="years"/>
      </c:dateAx>
      <c:valAx>
        <c:axId val="39865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4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80.680000000000007</c:v>
                </c:pt>
                <c:pt idx="1">
                  <c:v>74.38</c:v>
                </c:pt>
                <c:pt idx="2">
                  <c:v>76.09</c:v>
                </c:pt>
                <c:pt idx="3">
                  <c:v>74.62</c:v>
                </c:pt>
                <c:pt idx="4">
                  <c:v>77.209999999999994</c:v>
                </c:pt>
              </c:numCache>
            </c:numRef>
          </c:val>
        </c:ser>
        <c:dLbls>
          <c:showLegendKey val="0"/>
          <c:showVal val="0"/>
          <c:showCatName val="0"/>
          <c:showSerName val="0"/>
          <c:showPercent val="0"/>
          <c:showBubbleSize val="0"/>
        </c:dLbls>
        <c:gapWidth val="150"/>
        <c:axId val="398657504"/>
        <c:axId val="39865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398657504"/>
        <c:axId val="398657896"/>
      </c:lineChart>
      <c:dateAx>
        <c:axId val="398657504"/>
        <c:scaling>
          <c:orientation val="minMax"/>
        </c:scaling>
        <c:delete val="1"/>
        <c:axPos val="b"/>
        <c:numFmt formatCode="ge" sourceLinked="1"/>
        <c:majorTickMark val="none"/>
        <c:minorTickMark val="none"/>
        <c:tickLblPos val="none"/>
        <c:crossAx val="398657896"/>
        <c:crosses val="autoZero"/>
        <c:auto val="1"/>
        <c:lblOffset val="100"/>
        <c:baseTimeUnit val="years"/>
      </c:dateAx>
      <c:valAx>
        <c:axId val="39865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75.37</c:v>
                </c:pt>
                <c:pt idx="1">
                  <c:v>77.989999999999995</c:v>
                </c:pt>
                <c:pt idx="2">
                  <c:v>85.67</c:v>
                </c:pt>
                <c:pt idx="3">
                  <c:v>85.82</c:v>
                </c:pt>
                <c:pt idx="4">
                  <c:v>78.099999999999994</c:v>
                </c:pt>
              </c:numCache>
            </c:numRef>
          </c:val>
        </c:ser>
        <c:dLbls>
          <c:showLegendKey val="0"/>
          <c:showVal val="0"/>
          <c:showCatName val="0"/>
          <c:showSerName val="0"/>
          <c:showPercent val="0"/>
          <c:showBubbleSize val="0"/>
        </c:dLbls>
        <c:gapWidth val="150"/>
        <c:axId val="213591944"/>
        <c:axId val="21359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213591944"/>
        <c:axId val="213592336"/>
      </c:lineChart>
      <c:dateAx>
        <c:axId val="213591944"/>
        <c:scaling>
          <c:orientation val="minMax"/>
        </c:scaling>
        <c:delete val="1"/>
        <c:axPos val="b"/>
        <c:numFmt formatCode="ge" sourceLinked="1"/>
        <c:majorTickMark val="none"/>
        <c:minorTickMark val="none"/>
        <c:tickLblPos val="none"/>
        <c:crossAx val="213592336"/>
        <c:crosses val="autoZero"/>
        <c:auto val="1"/>
        <c:lblOffset val="100"/>
        <c:baseTimeUnit val="years"/>
      </c:dateAx>
      <c:valAx>
        <c:axId val="21359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9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671944"/>
        <c:axId val="20867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671944"/>
        <c:axId val="208672336"/>
      </c:lineChart>
      <c:dateAx>
        <c:axId val="208671944"/>
        <c:scaling>
          <c:orientation val="minMax"/>
        </c:scaling>
        <c:delete val="1"/>
        <c:axPos val="b"/>
        <c:numFmt formatCode="ge" sourceLinked="1"/>
        <c:majorTickMark val="none"/>
        <c:minorTickMark val="none"/>
        <c:tickLblPos val="none"/>
        <c:crossAx val="208672336"/>
        <c:crosses val="autoZero"/>
        <c:auto val="1"/>
        <c:lblOffset val="100"/>
        <c:baseTimeUnit val="years"/>
      </c:dateAx>
      <c:valAx>
        <c:axId val="20867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7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158136"/>
        <c:axId val="3971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158136"/>
        <c:axId val="397158528"/>
      </c:lineChart>
      <c:dateAx>
        <c:axId val="397158136"/>
        <c:scaling>
          <c:orientation val="minMax"/>
        </c:scaling>
        <c:delete val="1"/>
        <c:axPos val="b"/>
        <c:numFmt formatCode="ge" sourceLinked="1"/>
        <c:majorTickMark val="none"/>
        <c:minorTickMark val="none"/>
        <c:tickLblPos val="none"/>
        <c:crossAx val="397158528"/>
        <c:crosses val="autoZero"/>
        <c:auto val="1"/>
        <c:lblOffset val="100"/>
        <c:baseTimeUnit val="years"/>
      </c:dateAx>
      <c:valAx>
        <c:axId val="3971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239128"/>
        <c:axId val="2032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239128"/>
        <c:axId val="203239520"/>
      </c:lineChart>
      <c:dateAx>
        <c:axId val="203239128"/>
        <c:scaling>
          <c:orientation val="minMax"/>
        </c:scaling>
        <c:delete val="1"/>
        <c:axPos val="b"/>
        <c:numFmt formatCode="ge" sourceLinked="1"/>
        <c:majorTickMark val="none"/>
        <c:minorTickMark val="none"/>
        <c:tickLblPos val="none"/>
        <c:crossAx val="203239520"/>
        <c:crosses val="autoZero"/>
        <c:auto val="1"/>
        <c:lblOffset val="100"/>
        <c:baseTimeUnit val="years"/>
      </c:dateAx>
      <c:valAx>
        <c:axId val="2032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240696"/>
        <c:axId val="28960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240696"/>
        <c:axId val="289607504"/>
      </c:lineChart>
      <c:dateAx>
        <c:axId val="203240696"/>
        <c:scaling>
          <c:orientation val="minMax"/>
        </c:scaling>
        <c:delete val="1"/>
        <c:axPos val="b"/>
        <c:numFmt formatCode="ge" sourceLinked="1"/>
        <c:majorTickMark val="none"/>
        <c:minorTickMark val="none"/>
        <c:tickLblPos val="none"/>
        <c:crossAx val="289607504"/>
        <c:crosses val="autoZero"/>
        <c:auto val="1"/>
        <c:lblOffset val="100"/>
        <c:baseTimeUnit val="years"/>
      </c:dateAx>
      <c:valAx>
        <c:axId val="28960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4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1384.97</c:v>
                </c:pt>
                <c:pt idx="1">
                  <c:v>1342.75</c:v>
                </c:pt>
                <c:pt idx="2">
                  <c:v>1243.8399999999999</c:v>
                </c:pt>
                <c:pt idx="3">
                  <c:v>1159.3499999999999</c:v>
                </c:pt>
                <c:pt idx="4">
                  <c:v>1077.1099999999999</c:v>
                </c:pt>
              </c:numCache>
            </c:numRef>
          </c:val>
        </c:ser>
        <c:dLbls>
          <c:showLegendKey val="0"/>
          <c:showVal val="0"/>
          <c:showCatName val="0"/>
          <c:showSerName val="0"/>
          <c:showPercent val="0"/>
          <c:showBubbleSize val="0"/>
        </c:dLbls>
        <c:gapWidth val="150"/>
        <c:axId val="397159704"/>
        <c:axId val="28960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397159704"/>
        <c:axId val="289608680"/>
      </c:lineChart>
      <c:dateAx>
        <c:axId val="397159704"/>
        <c:scaling>
          <c:orientation val="minMax"/>
        </c:scaling>
        <c:delete val="1"/>
        <c:axPos val="b"/>
        <c:numFmt formatCode="ge" sourceLinked="1"/>
        <c:majorTickMark val="none"/>
        <c:minorTickMark val="none"/>
        <c:tickLblPos val="none"/>
        <c:crossAx val="289608680"/>
        <c:crosses val="autoZero"/>
        <c:auto val="1"/>
        <c:lblOffset val="100"/>
        <c:baseTimeUnit val="years"/>
      </c:dateAx>
      <c:valAx>
        <c:axId val="28960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49.73</c:v>
                </c:pt>
                <c:pt idx="1">
                  <c:v>48.26</c:v>
                </c:pt>
                <c:pt idx="2">
                  <c:v>47.85</c:v>
                </c:pt>
                <c:pt idx="3">
                  <c:v>48.22</c:v>
                </c:pt>
                <c:pt idx="4">
                  <c:v>48.76</c:v>
                </c:pt>
              </c:numCache>
            </c:numRef>
          </c:val>
        </c:ser>
        <c:dLbls>
          <c:showLegendKey val="0"/>
          <c:showVal val="0"/>
          <c:showCatName val="0"/>
          <c:showSerName val="0"/>
          <c:showPercent val="0"/>
          <c:showBubbleSize val="0"/>
        </c:dLbls>
        <c:gapWidth val="150"/>
        <c:axId val="357014144"/>
        <c:axId val="35701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357014144"/>
        <c:axId val="357014536"/>
      </c:lineChart>
      <c:dateAx>
        <c:axId val="357014144"/>
        <c:scaling>
          <c:orientation val="minMax"/>
        </c:scaling>
        <c:delete val="1"/>
        <c:axPos val="b"/>
        <c:numFmt formatCode="ge" sourceLinked="1"/>
        <c:majorTickMark val="none"/>
        <c:minorTickMark val="none"/>
        <c:tickLblPos val="none"/>
        <c:crossAx val="357014536"/>
        <c:crosses val="autoZero"/>
        <c:auto val="1"/>
        <c:lblOffset val="100"/>
        <c:baseTimeUnit val="years"/>
      </c:dateAx>
      <c:valAx>
        <c:axId val="35701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478.52</c:v>
                </c:pt>
                <c:pt idx="1">
                  <c:v>489.39</c:v>
                </c:pt>
                <c:pt idx="2">
                  <c:v>507.69</c:v>
                </c:pt>
                <c:pt idx="3">
                  <c:v>505.79</c:v>
                </c:pt>
                <c:pt idx="4">
                  <c:v>501.14</c:v>
                </c:pt>
              </c:numCache>
            </c:numRef>
          </c:val>
        </c:ser>
        <c:dLbls>
          <c:showLegendKey val="0"/>
          <c:showVal val="0"/>
          <c:showCatName val="0"/>
          <c:showSerName val="0"/>
          <c:showPercent val="0"/>
          <c:showBubbleSize val="0"/>
        </c:dLbls>
        <c:gapWidth val="150"/>
        <c:axId val="211938472"/>
        <c:axId val="21193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211938472"/>
        <c:axId val="211938864"/>
      </c:lineChart>
      <c:dateAx>
        <c:axId val="211938472"/>
        <c:scaling>
          <c:orientation val="minMax"/>
        </c:scaling>
        <c:delete val="1"/>
        <c:axPos val="b"/>
        <c:numFmt formatCode="ge" sourceLinked="1"/>
        <c:majorTickMark val="none"/>
        <c:minorTickMark val="none"/>
        <c:tickLblPos val="none"/>
        <c:crossAx val="211938864"/>
        <c:crosses val="autoZero"/>
        <c:auto val="1"/>
        <c:lblOffset val="100"/>
        <c:baseTimeUnit val="years"/>
      </c:dateAx>
      <c:valAx>
        <c:axId val="21193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3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長崎県　松浦市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122</v>
      </c>
      <c r="AE8" s="74"/>
      <c r="AF8" s="74"/>
      <c r="AG8" s="74"/>
      <c r="AH8" s="74"/>
      <c r="AI8" s="74"/>
      <c r="AJ8" s="74"/>
      <c r="AK8" s="2"/>
      <c r="AL8" s="67">
        <f>データ!$R$6</f>
        <v>23725</v>
      </c>
      <c r="AM8" s="67"/>
      <c r="AN8" s="67"/>
      <c r="AO8" s="67"/>
      <c r="AP8" s="67"/>
      <c r="AQ8" s="67"/>
      <c r="AR8" s="67"/>
      <c r="AS8" s="67"/>
      <c r="AT8" s="66">
        <f>データ!$S$6</f>
        <v>130.55000000000001</v>
      </c>
      <c r="AU8" s="66"/>
      <c r="AV8" s="66"/>
      <c r="AW8" s="66"/>
      <c r="AX8" s="66"/>
      <c r="AY8" s="66"/>
      <c r="AZ8" s="66"/>
      <c r="BA8" s="66"/>
      <c r="BB8" s="66">
        <f>データ!$T$6</f>
        <v>181.73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33.65</v>
      </c>
      <c r="Q10" s="66"/>
      <c r="R10" s="66"/>
      <c r="S10" s="66"/>
      <c r="T10" s="66"/>
      <c r="U10" s="66"/>
      <c r="V10" s="66"/>
      <c r="W10" s="67">
        <f>データ!$Q$6</f>
        <v>3780</v>
      </c>
      <c r="X10" s="67"/>
      <c r="Y10" s="67"/>
      <c r="Z10" s="67"/>
      <c r="AA10" s="67"/>
      <c r="AB10" s="67"/>
      <c r="AC10" s="67"/>
      <c r="AD10" s="2"/>
      <c r="AE10" s="2"/>
      <c r="AF10" s="2"/>
      <c r="AG10" s="2"/>
      <c r="AH10" s="2"/>
      <c r="AI10" s="2"/>
      <c r="AJ10" s="2"/>
      <c r="AK10" s="2"/>
      <c r="AL10" s="67">
        <f>データ!$U$6</f>
        <v>7930</v>
      </c>
      <c r="AM10" s="67"/>
      <c r="AN10" s="67"/>
      <c r="AO10" s="67"/>
      <c r="AP10" s="67"/>
      <c r="AQ10" s="67"/>
      <c r="AR10" s="67"/>
      <c r="AS10" s="67"/>
      <c r="AT10" s="66">
        <f>データ!$V$6</f>
        <v>42.17</v>
      </c>
      <c r="AU10" s="66"/>
      <c r="AV10" s="66"/>
      <c r="AW10" s="66"/>
      <c r="AX10" s="66"/>
      <c r="AY10" s="66"/>
      <c r="AZ10" s="66"/>
      <c r="BA10" s="66"/>
      <c r="BB10" s="66">
        <f>データ!$W$6</f>
        <v>188.05</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422088</v>
      </c>
      <c r="D6" s="34">
        <f t="shared" si="3"/>
        <v>47</v>
      </c>
      <c r="E6" s="34">
        <f t="shared" si="3"/>
        <v>1</v>
      </c>
      <c r="F6" s="34">
        <f t="shared" si="3"/>
        <v>0</v>
      </c>
      <c r="G6" s="34">
        <f t="shared" si="3"/>
        <v>0</v>
      </c>
      <c r="H6" s="34" t="str">
        <f t="shared" si="3"/>
        <v>長崎県　松浦市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33.65</v>
      </c>
      <c r="Q6" s="35">
        <f t="shared" si="3"/>
        <v>3780</v>
      </c>
      <c r="R6" s="35">
        <f t="shared" si="3"/>
        <v>23725</v>
      </c>
      <c r="S6" s="35">
        <f t="shared" si="3"/>
        <v>130.55000000000001</v>
      </c>
      <c r="T6" s="35">
        <f t="shared" si="3"/>
        <v>181.73</v>
      </c>
      <c r="U6" s="35">
        <f t="shared" si="3"/>
        <v>7930</v>
      </c>
      <c r="V6" s="35">
        <f t="shared" si="3"/>
        <v>42.17</v>
      </c>
      <c r="W6" s="35">
        <f t="shared" si="3"/>
        <v>188.05</v>
      </c>
      <c r="X6" s="36">
        <f>IF(X7="",NA(),X7)</f>
        <v>75.37</v>
      </c>
      <c r="Y6" s="36">
        <f t="shared" ref="Y6:AG6" si="4">IF(Y7="",NA(),Y7)</f>
        <v>77.989999999999995</v>
      </c>
      <c r="Z6" s="36">
        <f t="shared" si="4"/>
        <v>85.67</v>
      </c>
      <c r="AA6" s="36">
        <f t="shared" si="4"/>
        <v>85.82</v>
      </c>
      <c r="AB6" s="36">
        <f t="shared" si="4"/>
        <v>78.099999999999994</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1384.97</v>
      </c>
      <c r="BF6" s="36">
        <f t="shared" ref="BF6:BN6" si="7">IF(BF7="",NA(),BF7)</f>
        <v>1342.75</v>
      </c>
      <c r="BG6" s="36">
        <f t="shared" si="7"/>
        <v>1243.8399999999999</v>
      </c>
      <c r="BH6" s="36">
        <f t="shared" si="7"/>
        <v>1159.3499999999999</v>
      </c>
      <c r="BI6" s="36">
        <f t="shared" si="7"/>
        <v>1077.1099999999999</v>
      </c>
      <c r="BJ6" s="36">
        <f t="shared" si="7"/>
        <v>1158.82</v>
      </c>
      <c r="BK6" s="36">
        <f t="shared" si="7"/>
        <v>1167.7</v>
      </c>
      <c r="BL6" s="36">
        <f t="shared" si="7"/>
        <v>1228.58</v>
      </c>
      <c r="BM6" s="36">
        <f t="shared" si="7"/>
        <v>1280.18</v>
      </c>
      <c r="BN6" s="36">
        <f t="shared" si="7"/>
        <v>1346.23</v>
      </c>
      <c r="BO6" s="35" t="str">
        <f>IF(BO7="","",IF(BO7="-","【-】","【"&amp;SUBSTITUTE(TEXT(BO7,"#,##0.00"),"-","△")&amp;"】"))</f>
        <v>【1,280.76】</v>
      </c>
      <c r="BP6" s="36">
        <f>IF(BP7="",NA(),BP7)</f>
        <v>49.73</v>
      </c>
      <c r="BQ6" s="36">
        <f t="shared" ref="BQ6:BY6" si="8">IF(BQ7="",NA(),BQ7)</f>
        <v>48.26</v>
      </c>
      <c r="BR6" s="36">
        <f t="shared" si="8"/>
        <v>47.85</v>
      </c>
      <c r="BS6" s="36">
        <f t="shared" si="8"/>
        <v>48.22</v>
      </c>
      <c r="BT6" s="36">
        <f t="shared" si="8"/>
        <v>48.76</v>
      </c>
      <c r="BU6" s="36">
        <f t="shared" si="8"/>
        <v>55.6</v>
      </c>
      <c r="BV6" s="36">
        <f t="shared" si="8"/>
        <v>54.43</v>
      </c>
      <c r="BW6" s="36">
        <f t="shared" si="8"/>
        <v>53.81</v>
      </c>
      <c r="BX6" s="36">
        <f t="shared" si="8"/>
        <v>53.62</v>
      </c>
      <c r="BY6" s="36">
        <f t="shared" si="8"/>
        <v>53.41</v>
      </c>
      <c r="BZ6" s="35" t="str">
        <f>IF(BZ7="","",IF(BZ7="-","【-】","【"&amp;SUBSTITUTE(TEXT(BZ7,"#,##0.00"),"-","△")&amp;"】"))</f>
        <v>【53.06】</v>
      </c>
      <c r="CA6" s="36">
        <f>IF(CA7="",NA(),CA7)</f>
        <v>478.52</v>
      </c>
      <c r="CB6" s="36">
        <f t="shared" ref="CB6:CJ6" si="9">IF(CB7="",NA(),CB7)</f>
        <v>489.39</v>
      </c>
      <c r="CC6" s="36">
        <f t="shared" si="9"/>
        <v>507.69</v>
      </c>
      <c r="CD6" s="36">
        <f t="shared" si="9"/>
        <v>505.79</v>
      </c>
      <c r="CE6" s="36">
        <f t="shared" si="9"/>
        <v>501.14</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48.26</v>
      </c>
      <c r="CM6" s="36">
        <f t="shared" ref="CM6:CU6" si="10">IF(CM7="",NA(),CM7)</f>
        <v>50.98</v>
      </c>
      <c r="CN6" s="36">
        <f t="shared" si="10"/>
        <v>48.7</v>
      </c>
      <c r="CO6" s="36">
        <f t="shared" si="10"/>
        <v>49.12</v>
      </c>
      <c r="CP6" s="36">
        <f t="shared" si="10"/>
        <v>47.1</v>
      </c>
      <c r="CQ6" s="36">
        <f t="shared" si="10"/>
        <v>60.66</v>
      </c>
      <c r="CR6" s="36">
        <f t="shared" si="10"/>
        <v>60.17</v>
      </c>
      <c r="CS6" s="36">
        <f t="shared" si="10"/>
        <v>58.96</v>
      </c>
      <c r="CT6" s="36">
        <f t="shared" si="10"/>
        <v>58.1</v>
      </c>
      <c r="CU6" s="36">
        <f t="shared" si="10"/>
        <v>56.19</v>
      </c>
      <c r="CV6" s="35" t="str">
        <f>IF(CV7="","",IF(CV7="-","【-】","【"&amp;SUBSTITUTE(TEXT(CV7,"#,##0.00"),"-","△")&amp;"】"))</f>
        <v>【56.28】</v>
      </c>
      <c r="CW6" s="36">
        <f>IF(CW7="",NA(),CW7)</f>
        <v>80.680000000000007</v>
      </c>
      <c r="CX6" s="36">
        <f t="shared" ref="CX6:DF6" si="11">IF(CX7="",NA(),CX7)</f>
        <v>74.38</v>
      </c>
      <c r="CY6" s="36">
        <f t="shared" si="11"/>
        <v>76.09</v>
      </c>
      <c r="CZ6" s="36">
        <f t="shared" si="11"/>
        <v>74.62</v>
      </c>
      <c r="DA6" s="36">
        <f t="shared" si="11"/>
        <v>77.209999999999994</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422088</v>
      </c>
      <c r="D7" s="38">
        <v>47</v>
      </c>
      <c r="E7" s="38">
        <v>1</v>
      </c>
      <c r="F7" s="38">
        <v>0</v>
      </c>
      <c r="G7" s="38">
        <v>0</v>
      </c>
      <c r="H7" s="38" t="s">
        <v>107</v>
      </c>
      <c r="I7" s="38" t="s">
        <v>108</v>
      </c>
      <c r="J7" s="38" t="s">
        <v>109</v>
      </c>
      <c r="K7" s="38" t="s">
        <v>110</v>
      </c>
      <c r="L7" s="38" t="s">
        <v>111</v>
      </c>
      <c r="M7" s="38"/>
      <c r="N7" s="39" t="s">
        <v>112</v>
      </c>
      <c r="O7" s="39" t="s">
        <v>113</v>
      </c>
      <c r="P7" s="39">
        <v>33.65</v>
      </c>
      <c r="Q7" s="39">
        <v>3780</v>
      </c>
      <c r="R7" s="39">
        <v>23725</v>
      </c>
      <c r="S7" s="39">
        <v>130.55000000000001</v>
      </c>
      <c r="T7" s="39">
        <v>181.73</v>
      </c>
      <c r="U7" s="39">
        <v>7930</v>
      </c>
      <c r="V7" s="39">
        <v>42.17</v>
      </c>
      <c r="W7" s="39">
        <v>188.05</v>
      </c>
      <c r="X7" s="39">
        <v>75.37</v>
      </c>
      <c r="Y7" s="39">
        <v>77.989999999999995</v>
      </c>
      <c r="Z7" s="39">
        <v>85.67</v>
      </c>
      <c r="AA7" s="39">
        <v>85.82</v>
      </c>
      <c r="AB7" s="39">
        <v>78.099999999999994</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1384.97</v>
      </c>
      <c r="BF7" s="39">
        <v>1342.75</v>
      </c>
      <c r="BG7" s="39">
        <v>1243.8399999999999</v>
      </c>
      <c r="BH7" s="39">
        <v>1159.3499999999999</v>
      </c>
      <c r="BI7" s="39">
        <v>1077.1099999999999</v>
      </c>
      <c r="BJ7" s="39">
        <v>1158.82</v>
      </c>
      <c r="BK7" s="39">
        <v>1167.7</v>
      </c>
      <c r="BL7" s="39">
        <v>1228.58</v>
      </c>
      <c r="BM7" s="39">
        <v>1280.18</v>
      </c>
      <c r="BN7" s="39">
        <v>1346.23</v>
      </c>
      <c r="BO7" s="39">
        <v>1280.76</v>
      </c>
      <c r="BP7" s="39">
        <v>49.73</v>
      </c>
      <c r="BQ7" s="39">
        <v>48.26</v>
      </c>
      <c r="BR7" s="39">
        <v>47.85</v>
      </c>
      <c r="BS7" s="39">
        <v>48.22</v>
      </c>
      <c r="BT7" s="39">
        <v>48.76</v>
      </c>
      <c r="BU7" s="39">
        <v>55.6</v>
      </c>
      <c r="BV7" s="39">
        <v>54.43</v>
      </c>
      <c r="BW7" s="39">
        <v>53.81</v>
      </c>
      <c r="BX7" s="39">
        <v>53.62</v>
      </c>
      <c r="BY7" s="39">
        <v>53.41</v>
      </c>
      <c r="BZ7" s="39">
        <v>53.06</v>
      </c>
      <c r="CA7" s="39">
        <v>478.52</v>
      </c>
      <c r="CB7" s="39">
        <v>489.39</v>
      </c>
      <c r="CC7" s="39">
        <v>507.69</v>
      </c>
      <c r="CD7" s="39">
        <v>505.79</v>
      </c>
      <c r="CE7" s="39">
        <v>501.14</v>
      </c>
      <c r="CF7" s="39">
        <v>275.86</v>
      </c>
      <c r="CG7" s="39">
        <v>279.8</v>
      </c>
      <c r="CH7" s="39">
        <v>284.64999999999998</v>
      </c>
      <c r="CI7" s="39">
        <v>287.7</v>
      </c>
      <c r="CJ7" s="39">
        <v>277.39999999999998</v>
      </c>
      <c r="CK7" s="39">
        <v>314.83</v>
      </c>
      <c r="CL7" s="39">
        <v>48.26</v>
      </c>
      <c r="CM7" s="39">
        <v>50.98</v>
      </c>
      <c r="CN7" s="39">
        <v>48.7</v>
      </c>
      <c r="CO7" s="39">
        <v>49.12</v>
      </c>
      <c r="CP7" s="39">
        <v>47.1</v>
      </c>
      <c r="CQ7" s="39">
        <v>60.66</v>
      </c>
      <c r="CR7" s="39">
        <v>60.17</v>
      </c>
      <c r="CS7" s="39">
        <v>58.96</v>
      </c>
      <c r="CT7" s="39">
        <v>58.1</v>
      </c>
      <c r="CU7" s="39">
        <v>56.19</v>
      </c>
      <c r="CV7" s="39">
        <v>56.28</v>
      </c>
      <c r="CW7" s="39">
        <v>80.680000000000007</v>
      </c>
      <c r="CX7" s="39">
        <v>74.38</v>
      </c>
      <c r="CY7" s="39">
        <v>76.09</v>
      </c>
      <c r="CZ7" s="39">
        <v>74.62</v>
      </c>
      <c r="DA7" s="39">
        <v>77.209999999999994</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2018-02-09T02:52:11Z</cp:lastPrinted>
  <dcterms:created xsi:type="dcterms:W3CDTF">2017-12-25T01:47:34Z</dcterms:created>
  <dcterms:modified xsi:type="dcterms:W3CDTF">2018-02-09T02:52:16Z</dcterms:modified>
  <cp:category/>
</cp:coreProperties>
</file>