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AT10" i="4"/>
  <c r="W10" i="4"/>
  <c r="P10" i="4"/>
  <c r="I10" i="4"/>
  <c r="B10" i="4"/>
  <c r="AT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<sst xmlns="http://schemas.openxmlformats.org/spreadsheetml/2006/main" count="237" uniqueCount="123">
  <si>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</si>
  <si>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</si>
  <si>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</si>
  <si>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</si>
  <si>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</si>
  <si>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</si>
  <si>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</si>
  <si>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</si>
  <si>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</si>
  <si>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</si>
  <si>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</si>
  <si>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</si>
  <si>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</si>
  <si>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</si>
  <si>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</si>
  <si>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</si>
  <si>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</si>
  <si>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</si>
  <si>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</si>
  <si>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</si>
  <si>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</si>
  <si>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</si>
  <si>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</si>
  <si>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</si>
  <si>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</si>
  <si>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</si>
  <si>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</si>
  <si>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</si>
  <si>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</si>
  <si>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</si>
  <si>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</si>
  <si>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</si>
  <si>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</si>
  <si>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</si>
  <si>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</si>
  <si>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</si>
  <si>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</si>
  <si>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</si>
  <si>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</si>
  <si>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</si>
  <si>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</si>
  <si>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</si>
  <si>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</si>
  <si>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</si>
  <si>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</si>
  <si>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</si>
  <si>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</si>
  <si>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</si>
  <si>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</si>
  <si>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</si>
  <si>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</si>
  <si>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</si>
  <si>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</si>
  <si>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</si>
  <si>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</si>
  <si>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</si>
  <si>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</si>
  <si>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</si>
  <si>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</si>
  <si>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</si>
  <si>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</si>
  <si>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</si>
  <si>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</si>
  <si>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</si>
  <si>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</si>
  <si>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</si>
  <si>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</si>
  <si>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</si>
  <si>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</si>
  <si>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</si>
  <si>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</si>
  <si>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</si>
  <si>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</si>
  <si>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</si>
  <si>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</si>
  <si>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</si>
  <si>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</si>
  <si>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</si>
  <si>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</si>
  <si>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</si>
  <si>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</si>
  <si>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</si>
  <si>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</si>
  <si>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</si>
  <si>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</si>
  <si>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</si>
  <si>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</si>
  <si>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</si>
  <si>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</si>
  <si>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</si>
  <si>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</si>
  <si>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</si>
  <si>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</si>
  <si>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</si>
  <si>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</si>
  <si>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</si>
  <si>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</si>
  <si>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</si>
  <si>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</si>
  <si>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</si>
  <si>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</si>
  <si>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</si>
  <si>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</si>
  <si>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</si>
  <si>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</si>
  <si>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</si>
  <si>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</si>
  <si>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南島原市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</si>
  <si>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</si>
  <si>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</si>
  <si>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</si>
  <si>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</si>
  <si>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</si>
  <si>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</si>
  <si>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</si>
  <si>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</si>
  <si>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</si>
  <si>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</si>
  <si>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</si>
  <si>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</si>
  <si>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①収益的収支比率については、2年連続して平均値より大きく下回ることになった。原因は平成30年度の企業会計移行に向け経常経費を抑えるために一般会計からの繰入金で起債の任意繰上償還を行ったためである。これにより④企業債残高対給水収益比率も2年連続して改善している。しかし依然として維持管理経費等について給水収益だけでは賄えず、一般会計からの繰入金で賄われているところである。
　⑤料金回収率については、やや改善され類似団体の平均値より上回っているが給水収益だけでは賄えず、不足分について繰出基準以外の収入で賄われている状況である。水道料金について、合併後の平成22年度に統一料金を設定したが、料金格差解消のため、5年（H23～H27）の調整期間を設けた。料金改定は企業会計移行後になる見込みである。
　水道の未普及地域の解消及び統合整備を行うため、平成22年度～平成29年度まで簡易水道統合整備事業を実施しているが、補助対象事業費にかかる地方債借入があり、任意繰上償還は行ったものの企業債残高を増加させる原因となっている。企業会計移行に向け、移行するまでの平成29年度まで任意繰上償還を行っていく計画である。
　⑥給水原価については、類似団体よりも低く推移しているものの平成30年度の企業会計移行後は総費用が変化することから上昇することが見込まれる。
　⑦施設利用率については、簡易水道統合整備事業により施設の集約を行っていることから適正に推移している状況である。
　⑧有収率は、平均値を下回る結果となった。漏水調査を行うなど有収率の向上に努めているものの決定的な対策にはなっていない状況である。更なる努力が必要であると考えている。</t>
    <rPh sb="16" eb="17">
      <t>ネン</t>
    </rPh>
    <rPh sb="17" eb="19">
      <t>レンゾク</t>
    </rPh>
    <rPh sb="119" eb="120">
      <t>ネン</t>
    </rPh>
    <rPh sb="120" eb="122">
      <t>レンゾク</t>
    </rPh>
    <rPh sb="202" eb="204">
      <t>カイゼン</t>
    </rPh>
    <rPh sb="258" eb="260">
      <t>ジョウキョウ</t>
    </rPh>
    <rPh sb="643" eb="645">
      <t>シタマワ</t>
    </rPh>
    <rPh sb="646" eb="648">
      <t>ケッカ</t>
    </rPh>
    <phoneticPr fontId="4"/>
  </si>
  <si>
    <t xml:space="preserve"> ③管路更新率を見てわかるように、前年同様、平均値を上回るペースで管路更新を行うことができた。これまで合併前の老朽施設や配水管、導水管、連絡管などの老朽管が目立ち、簡易水道事業において固定資産の把握もされていない現状から、類似団体と比べて③管路の更新率は低い状況であったが、簡易水道統合整備事業を実施するなどして積極的に管路の更新を行っていることが要因である。
　平成30年度の企業会計へ移行するまでの間、引き続き統合整備事業を進めていくことから、管路の更新ペースが早まり改善されていく見込みである。</t>
    <rPh sb="8" eb="9">
      <t>ミ</t>
    </rPh>
    <rPh sb="17" eb="19">
      <t>ゼンネン</t>
    </rPh>
    <rPh sb="19" eb="21">
      <t>ドウヨウ</t>
    </rPh>
    <rPh sb="22" eb="25">
      <t>ヘイキンチ</t>
    </rPh>
    <rPh sb="26" eb="28">
      <t>ウワマワ</t>
    </rPh>
    <rPh sb="33" eb="35">
      <t>カンロ</t>
    </rPh>
    <rPh sb="35" eb="37">
      <t>コウシン</t>
    </rPh>
    <rPh sb="38" eb="39">
      <t>オコナ</t>
    </rPh>
    <rPh sb="174" eb="176">
      <t>ヨウイン</t>
    </rPh>
    <rPh sb="182" eb="184">
      <t>ヘイセイ</t>
    </rPh>
    <rPh sb="186" eb="187">
      <t>ネン</t>
    </rPh>
    <rPh sb="187" eb="188">
      <t>ド</t>
    </rPh>
    <phoneticPr fontId="4"/>
  </si>
  <si>
    <t xml:space="preserve"> 経営については、引き続き給水収益で維持管理経費等の経常費用を賄えず、一般会計の繰入金等で賄うような構造となっている。平成30年度の企業会計移行に向けての経費節減の対策、人件費削減に対応し、施設管理の民間委託や経常経費を圧迫している地方債の償還について、企業会計移行を見据えて任意繰上償還等を実施し、一般会計からの繰入金を減少させる方策を実施したい。
　管路の更新については、漏水調査をさらに積極的に実施し、統合整備事業と並行して老朽管の更新を行っていきたい。またアセットマネジメント（資産管理）の策定を行い、今後の管路更新計画を立て、経営戦略の策定につなげていきたい。</t>
    <rPh sb="9" eb="10">
      <t>ヒ</t>
    </rPh>
    <rPh sb="11" eb="12">
      <t>ツヅ</t>
    </rPh>
    <rPh sb="196" eb="199">
      <t>セッキョクテキ</t>
    </rPh>
    <rPh sb="252" eb="253">
      <t>オコナ</t>
    </rPh>
    <rPh sb="255" eb="257">
      <t>コンゴ</t>
    </rPh>
    <rPh sb="265" eb="266">
      <t>タ</t>
    </rPh>
    <rPh sb="268" eb="270">
      <t>ケイエイ</t>
    </rPh>
    <rPh sb="270" eb="272">
      <t>センリャク</t>
    </rPh>
    <rPh sb="273" eb="275">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</si>
</sst>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0.19</c:v>
                </c:pt>
                <c:pt idx="1">
                  <c:v>0.35</c:v>
                </c:pt>
                <c:pt idx="2">
                  <c:v>0.55000000000000004</c:v>
                </c:pt>
                <c:pt idx="3">
                  <c:v>0.71</c:v>
                </c:pt>
                <c:pt idx="4">
                  <c:v>0.54</c:v>
                </c:pt>
              </c:numCache>
            </c:numRef>
          </c:val>
        </c:ser>
        <c:dLbls>
          <c:showLegendKey val="0"/>
          <c:showVal val="0"/>
          <c:showCatName val="0"/>
          <c:showSerName val="0"/>
          <c:showPercent val="0"/>
          <c:showBubbleSize val="0"/>
        </c:dLbls>
        <c:gapWidth val="150"/>
        <c:axId val="105477248"/>
        <c:axId val="1102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105477248"/>
        <c:axId val="110256512"/>
      </c:lineChart>
      <c:dateAx>
        <c:axId val="105477248"/>
        <c:scaling>
          <c:orientation val="minMax"/>
        </c:scaling>
        <c:delete val="1"/>
        <c:axPos val="b"/>
        <c:numFmt formatCode="ge" sourceLinked="1"/>
        <c:majorTickMark val="none"/>
        <c:minorTickMark val="none"/>
        <c:tickLblPos val="none"/>
        <c:crossAx val="110256512"/>
        <c:crosses val="autoZero"/>
        <c:auto val="1"/>
        <c:lblOffset val="100"/>
        <c:baseTimeUnit val="years"/>
      </c:dateAx>
      <c:valAx>
        <c:axId val="1102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65.95</c:v>
                </c:pt>
                <c:pt idx="1">
                  <c:v>68.45</c:v>
                </c:pt>
                <c:pt idx="2">
                  <c:v>64.709999999999994</c:v>
                </c:pt>
                <c:pt idx="3">
                  <c:v>62.1</c:v>
                </c:pt>
                <c:pt idx="4">
                  <c:v>65.13</c:v>
                </c:pt>
              </c:numCache>
            </c:numRef>
          </c:val>
        </c:ser>
        <c:dLbls>
          <c:showLegendKey val="0"/>
          <c:showVal val="0"/>
          <c:showCatName val="0"/>
          <c:showSerName val="0"/>
          <c:showPercent val="0"/>
          <c:showBubbleSize val="0"/>
        </c:dLbls>
        <c:gapWidth val="150"/>
        <c:axId val="104810368"/>
        <c:axId val="1048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104810368"/>
        <c:axId val="104816640"/>
      </c:lineChart>
      <c:dateAx>
        <c:axId val="104810368"/>
        <c:scaling>
          <c:orientation val="minMax"/>
        </c:scaling>
        <c:delete val="1"/>
        <c:axPos val="b"/>
        <c:numFmt formatCode="ge" sourceLinked="1"/>
        <c:majorTickMark val="none"/>
        <c:minorTickMark val="none"/>
        <c:tickLblPos val="none"/>
        <c:crossAx val="104816640"/>
        <c:crosses val="autoZero"/>
        <c:auto val="1"/>
        <c:lblOffset val="100"/>
        <c:baseTimeUnit val="years"/>
      </c:dateAx>
      <c:valAx>
        <c:axId val="1048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72.77</c:v>
                </c:pt>
                <c:pt idx="1">
                  <c:v>69.930000000000007</c:v>
                </c:pt>
                <c:pt idx="2">
                  <c:v>72.86</c:v>
                </c:pt>
                <c:pt idx="3">
                  <c:v>75.290000000000006</c:v>
                </c:pt>
                <c:pt idx="4">
                  <c:v>72.09</c:v>
                </c:pt>
              </c:numCache>
            </c:numRef>
          </c:val>
        </c:ser>
        <c:dLbls>
          <c:showLegendKey val="0"/>
          <c:showVal val="0"/>
          <c:showCatName val="0"/>
          <c:showSerName val="0"/>
          <c:showPercent val="0"/>
          <c:showBubbleSize val="0"/>
        </c:dLbls>
        <c:gapWidth val="150"/>
        <c:axId val="104834560"/>
        <c:axId val="1048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104834560"/>
        <c:axId val="104836480"/>
      </c:lineChart>
      <c:dateAx>
        <c:axId val="104834560"/>
        <c:scaling>
          <c:orientation val="minMax"/>
        </c:scaling>
        <c:delete val="1"/>
        <c:axPos val="b"/>
        <c:numFmt formatCode="ge" sourceLinked="1"/>
        <c:majorTickMark val="none"/>
        <c:minorTickMark val="none"/>
        <c:tickLblPos val="none"/>
        <c:crossAx val="104836480"/>
        <c:crosses val="autoZero"/>
        <c:auto val="1"/>
        <c:lblOffset val="100"/>
        <c:baseTimeUnit val="years"/>
      </c:dateAx>
      <c:valAx>
        <c:axId val="1048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69.150000000000006</c:v>
                </c:pt>
                <c:pt idx="1">
                  <c:v>65.650000000000006</c:v>
                </c:pt>
                <c:pt idx="2">
                  <c:v>75.42</c:v>
                </c:pt>
                <c:pt idx="3">
                  <c:v>48.12</c:v>
                </c:pt>
                <c:pt idx="4">
                  <c:v>51.05</c:v>
                </c:pt>
              </c:numCache>
            </c:numRef>
          </c:val>
        </c:ser>
        <c:dLbls>
          <c:showLegendKey val="0"/>
          <c:showVal val="0"/>
          <c:showCatName val="0"/>
          <c:showSerName val="0"/>
          <c:showPercent val="0"/>
          <c:showBubbleSize val="0"/>
        </c:dLbls>
        <c:gapWidth val="150"/>
        <c:axId val="127333504"/>
        <c:axId val="1274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127333504"/>
        <c:axId val="127475072"/>
      </c:lineChart>
      <c:dateAx>
        <c:axId val="127333504"/>
        <c:scaling>
          <c:orientation val="minMax"/>
        </c:scaling>
        <c:delete val="1"/>
        <c:axPos val="b"/>
        <c:numFmt formatCode="ge" sourceLinked="1"/>
        <c:majorTickMark val="none"/>
        <c:minorTickMark val="none"/>
        <c:tickLblPos val="none"/>
        <c:crossAx val="127475072"/>
        <c:crosses val="autoZero"/>
        <c:auto val="1"/>
        <c:lblOffset val="100"/>
        <c:baseTimeUnit val="years"/>
      </c:dateAx>
      <c:valAx>
        <c:axId val="1274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310464"/>
        <c:axId val="393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310464"/>
        <c:axId val="39312384"/>
      </c:lineChart>
      <c:dateAx>
        <c:axId val="39310464"/>
        <c:scaling>
          <c:orientation val="minMax"/>
        </c:scaling>
        <c:delete val="1"/>
        <c:axPos val="b"/>
        <c:numFmt formatCode="ge" sourceLinked="1"/>
        <c:majorTickMark val="none"/>
        <c:minorTickMark val="none"/>
        <c:tickLblPos val="none"/>
        <c:crossAx val="39312384"/>
        <c:crosses val="autoZero"/>
        <c:auto val="1"/>
        <c:lblOffset val="100"/>
        <c:baseTimeUnit val="years"/>
      </c:dateAx>
      <c:valAx>
        <c:axId val="393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1425152"/>
        <c:axId val="614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425152"/>
        <c:axId val="61427072"/>
      </c:lineChart>
      <c:dateAx>
        <c:axId val="61425152"/>
        <c:scaling>
          <c:orientation val="minMax"/>
        </c:scaling>
        <c:delete val="1"/>
        <c:axPos val="b"/>
        <c:numFmt formatCode="ge" sourceLinked="1"/>
        <c:majorTickMark val="none"/>
        <c:minorTickMark val="none"/>
        <c:tickLblPos val="none"/>
        <c:crossAx val="61427072"/>
        <c:crosses val="autoZero"/>
        <c:auto val="1"/>
        <c:lblOffset val="100"/>
        <c:baseTimeUnit val="years"/>
      </c:dateAx>
      <c:valAx>
        <c:axId val="614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4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41376"/>
        <c:axId val="887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41376"/>
        <c:axId val="88743296"/>
      </c:lineChart>
      <c:dateAx>
        <c:axId val="88741376"/>
        <c:scaling>
          <c:orientation val="minMax"/>
        </c:scaling>
        <c:delete val="1"/>
        <c:axPos val="b"/>
        <c:numFmt formatCode="ge" sourceLinked="1"/>
        <c:majorTickMark val="none"/>
        <c:minorTickMark val="none"/>
        <c:tickLblPos val="none"/>
        <c:crossAx val="88743296"/>
        <c:crosses val="autoZero"/>
        <c:auto val="1"/>
        <c:lblOffset val="100"/>
        <c:baseTimeUnit val="years"/>
      </c:dateAx>
      <c:valAx>
        <c:axId val="887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65568"/>
        <c:axId val="8876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65568"/>
        <c:axId val="88767488"/>
      </c:lineChart>
      <c:dateAx>
        <c:axId val="88765568"/>
        <c:scaling>
          <c:orientation val="minMax"/>
        </c:scaling>
        <c:delete val="1"/>
        <c:axPos val="b"/>
        <c:numFmt formatCode="ge" sourceLinked="1"/>
        <c:majorTickMark val="none"/>
        <c:minorTickMark val="none"/>
        <c:tickLblPos val="none"/>
        <c:crossAx val="88767488"/>
        <c:crosses val="autoZero"/>
        <c:auto val="1"/>
        <c:lblOffset val="100"/>
        <c:baseTimeUnit val="years"/>
      </c:dateAx>
      <c:valAx>
        <c:axId val="887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950.08</c:v>
                </c:pt>
                <c:pt idx="1">
                  <c:v>1050.3399999999999</c:v>
                </c:pt>
                <c:pt idx="2">
                  <c:v>1141.4000000000001</c:v>
                </c:pt>
                <c:pt idx="3">
                  <c:v>1041.4100000000001</c:v>
                </c:pt>
                <c:pt idx="4">
                  <c:v>942.75</c:v>
                </c:pt>
              </c:numCache>
            </c:numRef>
          </c:val>
        </c:ser>
        <c:dLbls>
          <c:showLegendKey val="0"/>
          <c:showVal val="0"/>
          <c:showCatName val="0"/>
          <c:showSerName val="0"/>
          <c:showPercent val="0"/>
          <c:showBubbleSize val="0"/>
        </c:dLbls>
        <c:gapWidth val="150"/>
        <c:axId val="88789760"/>
        <c:axId val="887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88789760"/>
        <c:axId val="88791680"/>
      </c:lineChart>
      <c:dateAx>
        <c:axId val="88789760"/>
        <c:scaling>
          <c:orientation val="minMax"/>
        </c:scaling>
        <c:delete val="1"/>
        <c:axPos val="b"/>
        <c:numFmt formatCode="ge" sourceLinked="1"/>
        <c:majorTickMark val="none"/>
        <c:minorTickMark val="none"/>
        <c:tickLblPos val="none"/>
        <c:crossAx val="88791680"/>
        <c:crosses val="autoZero"/>
        <c:auto val="1"/>
        <c:lblOffset val="100"/>
        <c:baseTimeUnit val="years"/>
      </c:dateAx>
      <c:valAx>
        <c:axId val="887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60.28</c:v>
                </c:pt>
                <c:pt idx="1">
                  <c:v>58.76</c:v>
                </c:pt>
                <c:pt idx="2">
                  <c:v>59.23</c:v>
                </c:pt>
                <c:pt idx="3">
                  <c:v>55.91</c:v>
                </c:pt>
                <c:pt idx="4">
                  <c:v>66.510000000000005</c:v>
                </c:pt>
              </c:numCache>
            </c:numRef>
          </c:val>
        </c:ser>
        <c:dLbls>
          <c:showLegendKey val="0"/>
          <c:showVal val="0"/>
          <c:showCatName val="0"/>
          <c:showSerName val="0"/>
          <c:showPercent val="0"/>
          <c:showBubbleSize val="0"/>
        </c:dLbls>
        <c:gapWidth val="150"/>
        <c:axId val="99036160"/>
        <c:axId val="9903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99036160"/>
        <c:axId val="99038336"/>
      </c:lineChart>
      <c:dateAx>
        <c:axId val="99036160"/>
        <c:scaling>
          <c:orientation val="minMax"/>
        </c:scaling>
        <c:delete val="1"/>
        <c:axPos val="b"/>
        <c:numFmt formatCode="ge" sourceLinked="1"/>
        <c:majorTickMark val="none"/>
        <c:minorTickMark val="none"/>
        <c:tickLblPos val="none"/>
        <c:crossAx val="99038336"/>
        <c:crosses val="autoZero"/>
        <c:auto val="1"/>
        <c:lblOffset val="100"/>
        <c:baseTimeUnit val="years"/>
      </c:dateAx>
      <c:valAx>
        <c:axId val="9903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270.99</c:v>
                </c:pt>
                <c:pt idx="1">
                  <c:v>282.49</c:v>
                </c:pt>
                <c:pt idx="2">
                  <c:v>287.04000000000002</c:v>
                </c:pt>
                <c:pt idx="3">
                  <c:v>312.02999999999997</c:v>
                </c:pt>
                <c:pt idx="4">
                  <c:v>268.77</c:v>
                </c:pt>
              </c:numCache>
            </c:numRef>
          </c:val>
        </c:ser>
        <c:dLbls>
          <c:showLegendKey val="0"/>
          <c:showVal val="0"/>
          <c:showCatName val="0"/>
          <c:showSerName val="0"/>
          <c:showPercent val="0"/>
          <c:showBubbleSize val="0"/>
        </c:dLbls>
        <c:gapWidth val="150"/>
        <c:axId val="99064064"/>
        <c:axId val="990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99064064"/>
        <c:axId val="99086720"/>
      </c:lineChart>
      <c:dateAx>
        <c:axId val="99064064"/>
        <c:scaling>
          <c:orientation val="minMax"/>
        </c:scaling>
        <c:delete val="1"/>
        <c:axPos val="b"/>
        <c:numFmt formatCode="ge" sourceLinked="1"/>
        <c:majorTickMark val="none"/>
        <c:minorTickMark val="none"/>
        <c:tickLblPos val="none"/>
        <c:crossAx val="99086720"/>
        <c:crosses val="autoZero"/>
        <c:auto val="1"/>
        <c:lblOffset val="100"/>
        <c:baseTimeUnit val="years"/>
      </c:dateAx>
      <c:valAx>
        <c:axId val="990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22"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長崎県　南島原市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D1</v>
      </c>
      <c r="X8" s="79"/>
      <c r="Y8" s="79"/>
      <c r="Z8" s="79"/>
      <c r="AA8" s="79"/>
      <c r="AB8" s="79"/>
      <c r="AC8" s="79"/>
      <c r="AD8" s="80" t="s">
        <v>119</v>
      </c>
      <c r="AE8" s="80"/>
      <c r="AF8" s="80"/>
      <c r="AG8" s="80"/>
      <c r="AH8" s="80"/>
      <c r="AI8" s="80"/>
      <c r="AJ8" s="80"/>
      <c r="AK8" s="2"/>
      <c r="AL8" s="73">
        <f>データ!$R$6</f>
        <v>48023</v>
      </c>
      <c r="AM8" s="73"/>
      <c r="AN8" s="73"/>
      <c r="AO8" s="73"/>
      <c r="AP8" s="73"/>
      <c r="AQ8" s="73"/>
      <c r="AR8" s="73"/>
      <c r="AS8" s="73"/>
      <c r="AT8" s="72">
        <f>データ!$S$6</f>
        <v>170.11</v>
      </c>
      <c r="AU8" s="72"/>
      <c r="AV8" s="72"/>
      <c r="AW8" s="72"/>
      <c r="AX8" s="72"/>
      <c r="AY8" s="72"/>
      <c r="AZ8" s="72"/>
      <c r="BA8" s="72"/>
      <c r="BB8" s="72">
        <f>データ!$T$6</f>
        <v>282.31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71.28</v>
      </c>
      <c r="Q10" s="72"/>
      <c r="R10" s="72"/>
      <c r="S10" s="72"/>
      <c r="T10" s="72"/>
      <c r="U10" s="72"/>
      <c r="V10" s="72"/>
      <c r="W10" s="73">
        <f>データ!$Q$6</f>
        <v>3136</v>
      </c>
      <c r="X10" s="73"/>
      <c r="Y10" s="73"/>
      <c r="Z10" s="73"/>
      <c r="AA10" s="73"/>
      <c r="AB10" s="73"/>
      <c r="AC10" s="73"/>
      <c r="AD10" s="2"/>
      <c r="AE10" s="2"/>
      <c r="AF10" s="2"/>
      <c r="AG10" s="2"/>
      <c r="AH10" s="2"/>
      <c r="AI10" s="2"/>
      <c r="AJ10" s="2"/>
      <c r="AK10" s="2"/>
      <c r="AL10" s="73">
        <f>データ!$U$6</f>
        <v>33868</v>
      </c>
      <c r="AM10" s="73"/>
      <c r="AN10" s="73"/>
      <c r="AO10" s="73"/>
      <c r="AP10" s="73"/>
      <c r="AQ10" s="73"/>
      <c r="AR10" s="73"/>
      <c r="AS10" s="73"/>
      <c r="AT10" s="72">
        <f>データ!$V$6</f>
        <v>89.42</v>
      </c>
      <c r="AU10" s="72"/>
      <c r="AV10" s="72"/>
      <c r="AW10" s="72"/>
      <c r="AX10" s="72"/>
      <c r="AY10" s="72"/>
      <c r="AZ10" s="72"/>
      <c r="BA10" s="72"/>
      <c r="BB10" s="72">
        <f>データ!$W$6</f>
        <v>378.75</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120</v>
      </c>
      <c r="BM16" s="65"/>
      <c r="BN16" s="65"/>
      <c r="BO16" s="65"/>
      <c r="BP16" s="65"/>
      <c r="BQ16" s="65"/>
      <c r="BR16" s="65"/>
      <c r="BS16" s="65"/>
      <c r="BT16" s="65"/>
      <c r="BU16" s="65"/>
      <c r="BV16" s="65"/>
      <c r="BW16" s="65"/>
      <c r="BX16" s="65"/>
      <c r="BY16" s="65"/>
      <c r="BZ16" s="6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422142</v>
      </c>
      <c r="D6" s="34">
        <f t="shared" si="3"/>
        <v>47</v>
      </c>
      <c r="E6" s="34">
        <f t="shared" si="3"/>
        <v>1</v>
      </c>
      <c r="F6" s="34">
        <f t="shared" si="3"/>
        <v>0</v>
      </c>
      <c r="G6" s="34">
        <f t="shared" si="3"/>
        <v>0</v>
      </c>
      <c r="H6" s="34" t="str">
        <f t="shared" si="3"/>
        <v>長崎県　南島原市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71.28</v>
      </c>
      <c r="Q6" s="35">
        <f t="shared" si="3"/>
        <v>3136</v>
      </c>
      <c r="R6" s="35">
        <f t="shared" si="3"/>
        <v>48023</v>
      </c>
      <c r="S6" s="35">
        <f t="shared" si="3"/>
        <v>170.11</v>
      </c>
      <c r="T6" s="35">
        <f t="shared" si="3"/>
        <v>282.31</v>
      </c>
      <c r="U6" s="35">
        <f t="shared" si="3"/>
        <v>33868</v>
      </c>
      <c r="V6" s="35">
        <f t="shared" si="3"/>
        <v>89.42</v>
      </c>
      <c r="W6" s="35">
        <f t="shared" si="3"/>
        <v>378.75</v>
      </c>
      <c r="X6" s="36">
        <f>IF(X7="",NA(),X7)</f>
        <v>69.150000000000006</v>
      </c>
      <c r="Y6" s="36">
        <f t="shared" ref="Y6:AG6" si="4">IF(Y7="",NA(),Y7)</f>
        <v>65.650000000000006</v>
      </c>
      <c r="Z6" s="36">
        <f t="shared" si="4"/>
        <v>75.42</v>
      </c>
      <c r="AA6" s="36">
        <f t="shared" si="4"/>
        <v>48.12</v>
      </c>
      <c r="AB6" s="36">
        <f t="shared" si="4"/>
        <v>51.05</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950.08</v>
      </c>
      <c r="BF6" s="36">
        <f t="shared" ref="BF6:BN6" si="7">IF(BF7="",NA(),BF7)</f>
        <v>1050.3399999999999</v>
      </c>
      <c r="BG6" s="36">
        <f t="shared" si="7"/>
        <v>1141.4000000000001</v>
      </c>
      <c r="BH6" s="36">
        <f t="shared" si="7"/>
        <v>1041.4100000000001</v>
      </c>
      <c r="BI6" s="36">
        <f t="shared" si="7"/>
        <v>942.75</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60.28</v>
      </c>
      <c r="BQ6" s="36">
        <f t="shared" ref="BQ6:BY6" si="8">IF(BQ7="",NA(),BQ7)</f>
        <v>58.76</v>
      </c>
      <c r="BR6" s="36">
        <f t="shared" si="8"/>
        <v>59.23</v>
      </c>
      <c r="BS6" s="36">
        <f t="shared" si="8"/>
        <v>55.91</v>
      </c>
      <c r="BT6" s="36">
        <f t="shared" si="8"/>
        <v>66.510000000000005</v>
      </c>
      <c r="BU6" s="36">
        <f t="shared" si="8"/>
        <v>54.57</v>
      </c>
      <c r="BV6" s="36">
        <f t="shared" si="8"/>
        <v>54.4</v>
      </c>
      <c r="BW6" s="36">
        <f t="shared" si="8"/>
        <v>54.45</v>
      </c>
      <c r="BX6" s="36">
        <f t="shared" si="8"/>
        <v>54.33</v>
      </c>
      <c r="BY6" s="36">
        <f t="shared" si="8"/>
        <v>55.02</v>
      </c>
      <c r="BZ6" s="35" t="str">
        <f>IF(BZ7="","",IF(BZ7="-","【-】","【"&amp;SUBSTITUTE(TEXT(BZ7,"#,##0.00"),"-","△")&amp;"】"))</f>
        <v>【53.06】</v>
      </c>
      <c r="CA6" s="36">
        <f>IF(CA7="",NA(),CA7)</f>
        <v>270.99</v>
      </c>
      <c r="CB6" s="36">
        <f t="shared" ref="CB6:CJ6" si="9">IF(CB7="",NA(),CB7)</f>
        <v>282.49</v>
      </c>
      <c r="CC6" s="36">
        <f t="shared" si="9"/>
        <v>287.04000000000002</v>
      </c>
      <c r="CD6" s="36">
        <f t="shared" si="9"/>
        <v>312.02999999999997</v>
      </c>
      <c r="CE6" s="36">
        <f t="shared" si="9"/>
        <v>268.77</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65.95</v>
      </c>
      <c r="CM6" s="36">
        <f t="shared" ref="CM6:CU6" si="10">IF(CM7="",NA(),CM7)</f>
        <v>68.45</v>
      </c>
      <c r="CN6" s="36">
        <f t="shared" si="10"/>
        <v>64.709999999999994</v>
      </c>
      <c r="CO6" s="36">
        <f t="shared" si="10"/>
        <v>62.1</v>
      </c>
      <c r="CP6" s="36">
        <f t="shared" si="10"/>
        <v>65.13</v>
      </c>
      <c r="CQ6" s="36">
        <f t="shared" si="10"/>
        <v>63.99</v>
      </c>
      <c r="CR6" s="36">
        <f t="shared" si="10"/>
        <v>62.01</v>
      </c>
      <c r="CS6" s="36">
        <f t="shared" si="10"/>
        <v>60.68</v>
      </c>
      <c r="CT6" s="36">
        <f t="shared" si="10"/>
        <v>59.87</v>
      </c>
      <c r="CU6" s="36">
        <f t="shared" si="10"/>
        <v>59.59</v>
      </c>
      <c r="CV6" s="35" t="str">
        <f>IF(CV7="","",IF(CV7="-","【-】","【"&amp;SUBSTITUTE(TEXT(CV7,"#,##0.00"),"-","△")&amp;"】"))</f>
        <v>【56.28】</v>
      </c>
      <c r="CW6" s="36">
        <f>IF(CW7="",NA(),CW7)</f>
        <v>72.77</v>
      </c>
      <c r="CX6" s="36">
        <f t="shared" ref="CX6:DF6" si="11">IF(CX7="",NA(),CX7)</f>
        <v>69.930000000000007</v>
      </c>
      <c r="CY6" s="36">
        <f t="shared" si="11"/>
        <v>72.86</v>
      </c>
      <c r="CZ6" s="36">
        <f t="shared" si="11"/>
        <v>75.290000000000006</v>
      </c>
      <c r="DA6" s="36">
        <f t="shared" si="11"/>
        <v>72.09</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0.19</v>
      </c>
      <c r="EE6" s="36">
        <f t="shared" ref="EE6:EM6" si="14">IF(EE7="",NA(),EE7)</f>
        <v>0.35</v>
      </c>
      <c r="EF6" s="36">
        <f t="shared" si="14"/>
        <v>0.55000000000000004</v>
      </c>
      <c r="EG6" s="36">
        <f t="shared" si="14"/>
        <v>0.71</v>
      </c>
      <c r="EH6" s="36">
        <f t="shared" si="14"/>
        <v>0.54</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422142</v>
      </c>
      <c r="D7" s="38">
        <v>47</v>
      </c>
      <c r="E7" s="38">
        <v>1</v>
      </c>
      <c r="F7" s="38">
        <v>0</v>
      </c>
      <c r="G7" s="38">
        <v>0</v>
      </c>
      <c r="H7" s="38" t="s">
        <v>107</v>
      </c>
      <c r="I7" s="38" t="s">
        <v>108</v>
      </c>
      <c r="J7" s="38" t="s">
        <v>109</v>
      </c>
      <c r="K7" s="38" t="s">
        <v>110</v>
      </c>
      <c r="L7" s="38" t="s">
        <v>111</v>
      </c>
      <c r="M7" s="38"/>
      <c r="N7" s="39" t="s">
        <v>112</v>
      </c>
      <c r="O7" s="39" t="s">
        <v>113</v>
      </c>
      <c r="P7" s="39">
        <v>71.28</v>
      </c>
      <c r="Q7" s="39">
        <v>3136</v>
      </c>
      <c r="R7" s="39">
        <v>48023</v>
      </c>
      <c r="S7" s="39">
        <v>170.11</v>
      </c>
      <c r="T7" s="39">
        <v>282.31</v>
      </c>
      <c r="U7" s="39">
        <v>33868</v>
      </c>
      <c r="V7" s="39">
        <v>89.42</v>
      </c>
      <c r="W7" s="39">
        <v>378.75</v>
      </c>
      <c r="X7" s="39">
        <v>69.150000000000006</v>
      </c>
      <c r="Y7" s="39">
        <v>65.650000000000006</v>
      </c>
      <c r="Z7" s="39">
        <v>75.42</v>
      </c>
      <c r="AA7" s="39">
        <v>48.12</v>
      </c>
      <c r="AB7" s="39">
        <v>51.05</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950.08</v>
      </c>
      <c r="BF7" s="39">
        <v>1050.3399999999999</v>
      </c>
      <c r="BG7" s="39">
        <v>1141.4000000000001</v>
      </c>
      <c r="BH7" s="39">
        <v>1041.4100000000001</v>
      </c>
      <c r="BI7" s="39">
        <v>942.75</v>
      </c>
      <c r="BJ7" s="39">
        <v>1321.78</v>
      </c>
      <c r="BK7" s="39">
        <v>1326.51</v>
      </c>
      <c r="BL7" s="39">
        <v>1285.3599999999999</v>
      </c>
      <c r="BM7" s="39">
        <v>1246.73</v>
      </c>
      <c r="BN7" s="39">
        <v>1281.51</v>
      </c>
      <c r="BO7" s="39">
        <v>1280.76</v>
      </c>
      <c r="BP7" s="39">
        <v>60.28</v>
      </c>
      <c r="BQ7" s="39">
        <v>58.76</v>
      </c>
      <c r="BR7" s="39">
        <v>59.23</v>
      </c>
      <c r="BS7" s="39">
        <v>55.91</v>
      </c>
      <c r="BT7" s="39">
        <v>66.510000000000005</v>
      </c>
      <c r="BU7" s="39">
        <v>54.57</v>
      </c>
      <c r="BV7" s="39">
        <v>54.4</v>
      </c>
      <c r="BW7" s="39">
        <v>54.45</v>
      </c>
      <c r="BX7" s="39">
        <v>54.33</v>
      </c>
      <c r="BY7" s="39">
        <v>55.02</v>
      </c>
      <c r="BZ7" s="39">
        <v>53.06</v>
      </c>
      <c r="CA7" s="39">
        <v>270.99</v>
      </c>
      <c r="CB7" s="39">
        <v>282.49</v>
      </c>
      <c r="CC7" s="39">
        <v>287.04000000000002</v>
      </c>
      <c r="CD7" s="39">
        <v>312.02999999999997</v>
      </c>
      <c r="CE7" s="39">
        <v>268.77</v>
      </c>
      <c r="CF7" s="39">
        <v>318.02999999999997</v>
      </c>
      <c r="CG7" s="39">
        <v>325.14</v>
      </c>
      <c r="CH7" s="39">
        <v>332.75</v>
      </c>
      <c r="CI7" s="39">
        <v>341.05</v>
      </c>
      <c r="CJ7" s="39">
        <v>330.62</v>
      </c>
      <c r="CK7" s="39">
        <v>314.83</v>
      </c>
      <c r="CL7" s="39">
        <v>65.95</v>
      </c>
      <c r="CM7" s="39">
        <v>68.45</v>
      </c>
      <c r="CN7" s="39">
        <v>64.709999999999994</v>
      </c>
      <c r="CO7" s="39">
        <v>62.1</v>
      </c>
      <c r="CP7" s="39">
        <v>65.13</v>
      </c>
      <c r="CQ7" s="39">
        <v>63.99</v>
      </c>
      <c r="CR7" s="39">
        <v>62.01</v>
      </c>
      <c r="CS7" s="39">
        <v>60.68</v>
      </c>
      <c r="CT7" s="39">
        <v>59.87</v>
      </c>
      <c r="CU7" s="39">
        <v>59.59</v>
      </c>
      <c r="CV7" s="39">
        <v>56.28</v>
      </c>
      <c r="CW7" s="39">
        <v>72.77</v>
      </c>
      <c r="CX7" s="39">
        <v>69.930000000000007</v>
      </c>
      <c r="CY7" s="39">
        <v>72.86</v>
      </c>
      <c r="CZ7" s="39">
        <v>75.290000000000006</v>
      </c>
      <c r="DA7" s="39">
        <v>72.09</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0.19</v>
      </c>
      <c r="EE7" s="39">
        <v>0.35</v>
      </c>
      <c r="EF7" s="39">
        <v>0.55000000000000004</v>
      </c>
      <c r="EG7" s="39">
        <v>0.71</v>
      </c>
      <c r="EH7" s="39">
        <v>0.54</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2018-01-30T05:32:05Z</cp:lastPrinted>
  <dcterms:created xsi:type="dcterms:W3CDTF">2017-12-25T01:47:40Z</dcterms:created>
  <dcterms:modified xsi:type="dcterms:W3CDTF">2018-01-30T06:41:07Z</dcterms:modified>
  <cp:category/>
</cp:coreProperties>
</file>