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06 平戸市\"/>
    </mc:Choice>
  </mc:AlternateContent>
  <workbookProtection workbookPassword="B319" lockStructure="1"/>
  <bookViews>
    <workbookView xWindow="240" yWindow="60" windowWidth="14940" windowHeight="7872"/>
  </bookViews>
  <sheets>
    <sheet name="法適用_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O6" i="5"/>
  <c r="I10" i="4" s="1"/>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G85" i="4"/>
  <c r="F85" i="4"/>
  <c r="P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<sst xmlns="http://schemas.openxmlformats.org/spreadsheetml/2006/main" count="232" uniqueCount="120">
  <si>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</si>
  <si>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</si>
  <si>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</si>
  <si>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</si>
  <si>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</si>
  <si>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</si>
  <si>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</si>
  <si>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</si>
  <si>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</si>
  <si>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</si>
  <si>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</si>
  <si>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</si>
  <si>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</si>
  <si>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</si>
  <si>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</si>
  <si>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</si>
  <si>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</si>
  <si>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</si>
  <si>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</si>
  <si>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</si>
  <si>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</si>
  <si>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</si>
  <si>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</si>
  <si>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</si>
  <si>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</si>
  <si>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</si>
  <si>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</si>
  <si>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</si>
  <si>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</si>
  <si>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</si>
  <si>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</si>
  <si>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</si>
  <si>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</si>
  <si>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</si>
  <si>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</si>
  <si>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</si>
  <si>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</si>
  <si>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</si>
  <si>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</si>
  <si>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</si>
  <si>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</si>
  <si>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</si>
  <si>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</si>
  <si>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</si>
  <si>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</si>
  <si>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</si>
  <si>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</si>
  <si>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</si>
  <si>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</si>
  <si>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</si>
  <si>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</si>
  <si>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</si>
  <si>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</si>
  <si>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</si>
  <si>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</si>
  <si>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</si>
  <si>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</si>
  <si>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</si>
  <si>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</si>
  <si>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</si>
  <si>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</si>
  <si>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</si>
  <si>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</si>
  <si>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</si>
  <si>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</si>
  <si>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</si>
  <si>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</si>
  <si>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</si>
  <si>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</si>
  <si>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</si>
  <si>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</si>
  <si>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</si>
  <si>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</si>
  <si>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</si>
  <si>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</si>
  <si>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</si>
  <si>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</si>
  <si>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</si>
  <si>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</si>
  <si>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</si>
  <si>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</si>
  <si>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</si>
  <si>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</si>
  <si>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</si>
  <si>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</si>
  <si>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</si>
  <si>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</si>
  <si>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</si>
  <si>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</si>
  <si>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</si>
  <si>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</si>
  <si>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</si>
  <si>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</si>
  <si>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</si>
  <si>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</si>
  <si>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</si>
  <si>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</si>
  <si>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</si>
  <si>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</si>
  <si>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</si>
  <si>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</si>
  <si>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</si>
  <si>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</si>
  <si>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</si>
  <si>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</si>
  <si>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平戸市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</si>
  <si>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</si>
  <si>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</si>
  <si>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</si>
  <si>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</si>
  <si>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</si>
  <si>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</si>
  <si>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</si>
  <si>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</si>
  <si>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</si>
  <si>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</si>
  <si>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人口減少及び節水機器の普及等による給水収益の減少と、水道施設の維持・更新（老朽化対策）を含む維持管理費の増大が課題となる。
　平成28年度策定の経営戦略に沿って、中長期的な視点に立った施設の整備・更新を図り、安全で安心な水道水の安定的な供給を維持していく必要がある。</t>
    <rPh sb="7" eb="9">
      <t>セッスイ</t>
    </rPh>
    <rPh sb="9" eb="11">
      <t>キキ</t>
    </rPh>
    <rPh sb="12" eb="14">
      <t>フキュウ</t>
    </rPh>
    <rPh sb="64" eb="66">
      <t>ヘイセイ</t>
    </rPh>
    <rPh sb="68" eb="70">
      <t>ネンド</t>
    </rPh>
    <rPh sb="70" eb="72">
      <t>サクテイ</t>
    </rPh>
    <rPh sb="73" eb="75">
      <t>ケイエイ</t>
    </rPh>
    <rPh sb="75" eb="77">
      <t>センリャク</t>
    </rPh>
    <rPh sb="78" eb="79">
      <t>ソ</t>
    </rPh>
    <phoneticPr fontId="7"/>
  </si>
  <si>
    <t>非設置</t>
    <rPh sb="0" eb="1">
      <t>ヒ</t>
    </rPh>
    <rPh sb="1" eb="3">
      <t>セッチ</t>
    </rPh>
    <phoneticPr fontId="4"/>
  </si>
  <si>
    <t>　耐用年数を迎えている施設も多く、漏水が多い地区や維持管理上、支障をきたしている施設を中心に更新を行っているが、抜本的な解決には至っていない現状である。
■有形固定資産減価償却率　　　　　　　　　　　　　　　　　　　　　平成26年より数値が高くなっており、法定対応年数を迎えた施設が多くなっている。施設の更新計画を作成し計画的な更新及び修理等による長寿命化の両方で対応を図っていく。　　　　　　　　　　　　　　　　　　　　　　　　　　　　　　　　　　　　　　　　　　　　　　　　　　　　　　　　　　　　　　　　　　　　　　　　　　　　　　　　　　　　　　　　　　　　　　　　■管路経年化率、管路更新率
　管路経年化率は平成28年度6.56％であり、類似団体と比較すると低い数値であるが、管路更新率は平成28年度1.19％で、管路更新が進んでいない。更新計画を策定するなど計画的な更新を行っていく必要がある。</t>
    <rPh sb="108" eb="110">
      <t>ユウケイ</t>
    </rPh>
    <rPh sb="110" eb="112">
      <t>コテイ</t>
    </rPh>
    <rPh sb="112" eb="114">
      <t>シサン</t>
    </rPh>
    <rPh sb="114" eb="116">
      <t>ゲンカ</t>
    </rPh>
    <rPh sb="116" eb="118">
      <t>ショウキャク</t>
    </rPh>
    <rPh sb="118" eb="119">
      <t>リツ</t>
    </rPh>
    <rPh sb="140" eb="142">
      <t>ヘイセイ</t>
    </rPh>
    <rPh sb="144" eb="145">
      <t>ネン</t>
    </rPh>
    <rPh sb="147" eb="149">
      <t>スウチ</t>
    </rPh>
    <rPh sb="150" eb="151">
      <t>タカ</t>
    </rPh>
    <rPh sb="158" eb="160">
      <t>ホウテイ</t>
    </rPh>
    <rPh sb="160" eb="162">
      <t>タイオウ</t>
    </rPh>
    <rPh sb="162" eb="164">
      <t>ネンスウ</t>
    </rPh>
    <rPh sb="165" eb="166">
      <t>ムカ</t>
    </rPh>
    <rPh sb="168" eb="170">
      <t>シセツ</t>
    </rPh>
    <rPh sb="171" eb="172">
      <t>オオ</t>
    </rPh>
    <rPh sb="179" eb="181">
      <t>シセツ</t>
    </rPh>
    <rPh sb="182" eb="184">
      <t>コウシン</t>
    </rPh>
    <rPh sb="184" eb="186">
      <t>ケイカク</t>
    </rPh>
    <rPh sb="187" eb="189">
      <t>サクセイ</t>
    </rPh>
    <rPh sb="190" eb="193">
      <t>ケイカクテキ</t>
    </rPh>
    <rPh sb="194" eb="196">
      <t>コウシン</t>
    </rPh>
    <rPh sb="196" eb="197">
      <t>オヨ</t>
    </rPh>
    <rPh sb="198" eb="200">
      <t>シュウリ</t>
    </rPh>
    <rPh sb="200" eb="201">
      <t>トウ</t>
    </rPh>
    <rPh sb="204" eb="205">
      <t>チョウ</t>
    </rPh>
    <rPh sb="205" eb="208">
      <t>ジュミョウカ</t>
    </rPh>
    <rPh sb="209" eb="211">
      <t>リョウホウ</t>
    </rPh>
    <rPh sb="212" eb="214">
      <t>タイオウ</t>
    </rPh>
    <rPh sb="215" eb="216">
      <t>ハカ</t>
    </rPh>
    <phoneticPr fontId="7"/>
  </si>
  <si>
    <t>　本市は、離島で、起伏が激しい地形と小規模集落が広範囲にわたり点在していることや、水源が地下水、河川表流水など多種であることなどから、採算性、効率性に乏しい現状である。　　　　　　　　　　　　　　　　　　　　　　　　　　　　　　　　　　　　　　　　　　　　　　　　　　　　　　　　　　■経常収支比率
　平成26年度に料金改定を行った。平成28年度は103.68％と類似団体と比較すると低い数値である。料金改定の算定期間は５年間で、今後数値が低くなっていく見込みであり、引き続き経営改善を図っていく必要がある。
■流動化率                                                       　　　　　　　　　　　　　　　　　　　　　　　　　　　　　　　　　　　　　　　　　　　　　　　　　　　　　　　　　
　 全国平均値並の数値であり問題ないが、今後現金といった流動資産が減少することから料金改定の必要がある。
■企業債残高対給水収益比率
　平成28年度775.21％であり、類似団体と比較すると約２倍となっている。各地区の簡易水道整備に伴い企業債を発行してきたためであり、今後の整備を行ううえで、企業債の抑制も図っていく必要がある。
■料金回収率　　　　　　　　　　　　　　　　　　　　　　　　　　　　　　　　　　　　　　　　　　　　　　　　　　　　　　　　　　　　　　　　　　　　　　　　　　　　　　　　　　　
　平成26・27年度は改善していたが、28年度は4.11下がった。有収率の低下が原因であることから、有収率の改善に努める。　　　　　　　　　　　　　　　　　　　　　　　　　　　　　　　　　　　　　　　　　　　　　　　　　　　　　　　　　　　　　　　　　　　　　　　　　　　　　　　　　　　　　　　　　　　　　　　　　　　　　　　　　　■給水原価
　平成28年度は271.71円であり、類似団体と比較すると高い数値である。起伏が激しい地形と小規模集落が広範囲にわたり点在しているため、配水池等の施設が多く、動力費をはじめ維持管理費が多大となっているためである。
■施設利用率　　　　　　　　　　　　　　　　　　　　　　　　　　　　　　　　
　平成28年度はホテルの使用量が増加したため0.32増加したが、　人口減少及び節水機器等の普及により配水量が減少しており、施設利用率も減少傾向である。　　　　　　　　　　　　　　　　　　　　　　　　　　　　　　■有収率
　平成28年度79.36％であり、類似団体と比較すると低い数値である。漏水調査や管路の布設替えを行うなど、有収率の向上を図っていく必要がある。</t>
    <rPh sb="5" eb="7">
      <t>リトウ</t>
    </rPh>
    <rPh sb="9" eb="11">
      <t>キフク</t>
    </rPh>
    <rPh sb="163" eb="164">
      <t>オコナ</t>
    </rPh>
    <rPh sb="167" eb="169">
      <t>ヘイセイ</t>
    </rPh>
    <rPh sb="171" eb="173">
      <t>ネンド</t>
    </rPh>
    <rPh sb="182" eb="184">
      <t>ルイジ</t>
    </rPh>
    <rPh sb="184" eb="186">
      <t>ダンタイ</t>
    </rPh>
    <rPh sb="187" eb="189">
      <t>ヒカク</t>
    </rPh>
    <rPh sb="192" eb="193">
      <t>ヒク</t>
    </rPh>
    <rPh sb="194" eb="196">
      <t>スウチ</t>
    </rPh>
    <rPh sb="539" eb="541">
      <t>リョウキン</t>
    </rPh>
    <rPh sb="541" eb="543">
      <t>カイシュウ</t>
    </rPh>
    <rPh sb="543" eb="544">
      <t>リツ</t>
    </rPh>
    <rPh sb="629" eb="631">
      <t>ヘイセイ</t>
    </rPh>
    <rPh sb="636" eb="638">
      <t>ネンド</t>
    </rPh>
    <rPh sb="639" eb="641">
      <t>カイゼン</t>
    </rPh>
    <rPh sb="649" eb="651">
      <t>ネンド</t>
    </rPh>
    <rPh sb="656" eb="657">
      <t>サ</t>
    </rPh>
    <rPh sb="661" eb="663">
      <t>ユウシュウ</t>
    </rPh>
    <rPh sb="663" eb="664">
      <t>リツ</t>
    </rPh>
    <rPh sb="665" eb="667">
      <t>テイカ</t>
    </rPh>
    <rPh sb="668" eb="670">
      <t>ゲンイン</t>
    </rPh>
    <rPh sb="678" eb="680">
      <t>ユウシュウ</t>
    </rPh>
    <rPh sb="680" eb="681">
      <t>リツ</t>
    </rPh>
    <rPh sb="682" eb="684">
      <t>カイゼン</t>
    </rPh>
    <rPh sb="685" eb="686">
      <t>ツト</t>
    </rPh>
    <rPh sb="880" eb="882">
      <t>ドウリョク</t>
    </rPh>
    <rPh sb="882" eb="883">
      <t>ヒ</t>
    </rPh>
    <rPh sb="909" eb="911">
      <t>シセツ</t>
    </rPh>
    <rPh sb="911" eb="913">
      <t>リヨウ</t>
    </rPh>
    <rPh sb="913" eb="914">
      <t>リツ</t>
    </rPh>
    <rPh sb="948" eb="950">
      <t>ヘイセイ</t>
    </rPh>
    <rPh sb="952" eb="954">
      <t>ネンド</t>
    </rPh>
    <rPh sb="959" eb="962">
      <t>シヨウリョウ</t>
    </rPh>
    <rPh sb="963" eb="965">
      <t>ゾウカ</t>
    </rPh>
    <rPh sb="973" eb="975">
      <t>ゾウカ</t>
    </rPh>
    <rPh sb="1008" eb="1010">
      <t>シセツ</t>
    </rPh>
    <rPh sb="1010" eb="1013">
      <t>リヨウリツ</t>
    </rPh>
    <rPh sb="1014" eb="1016">
      <t>ゲンショウ</t>
    </rPh>
    <rPh sb="1016" eb="1018">
      <t>ケイコウ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</si>
</sst>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1.1000000000000001</c:v>
                </c:pt>
                <c:pt idx="1">
                  <c:v>0.4</c:v>
                </c:pt>
                <c:pt idx="2">
                  <c:v>0.38</c:v>
                </c:pt>
                <c:pt idx="3">
                  <c:v>0.18</c:v>
                </c:pt>
                <c:pt idx="4">
                  <c:v>1.19</c:v>
                </c:pt>
              </c:numCache>
            </c:numRef>
          </c:val>
          <c:extLst>
            <c:ext xmlns:c16="http://schemas.microsoft.com/office/drawing/2014/chart" uri="{C3380CC4-5D6E-409C-BE32-E72D297353CC}">
              <c16:uniqueId val="{00000000-FE48-4854-BAB2-3445119FBFB3}"/>
            </c:ext>
          </c:extLst>
        </c:ser>
        <c:dLbls>
          <c:showLegendKey val="0"/>
          <c:showVal val="0"/>
          <c:showCatName val="0"/>
          <c:showSerName val="0"/>
          <c:showPercent val="0"/>
          <c:showBubbleSize val="0"/>
        </c:dLbls>
        <c:gapWidth val="150"/>
        <c:axId val="114226752"/>
        <c:axId val="1142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FE48-4854-BAB2-3445119FBFB3}"/>
            </c:ext>
          </c:extLst>
        </c:ser>
        <c:dLbls>
          <c:showLegendKey val="0"/>
          <c:showVal val="0"/>
          <c:showCatName val="0"/>
          <c:showSerName val="0"/>
          <c:showPercent val="0"/>
          <c:showBubbleSize val="0"/>
        </c:dLbls>
        <c:marker val="1"/>
        <c:smooth val="0"/>
        <c:axId val="114226752"/>
        <c:axId val="114227136"/>
      </c:lineChart>
      <c:dateAx>
        <c:axId val="114226752"/>
        <c:scaling>
          <c:orientation val="minMax"/>
        </c:scaling>
        <c:delete val="1"/>
        <c:axPos val="b"/>
        <c:numFmt formatCode="ge" sourceLinked="1"/>
        <c:majorTickMark val="none"/>
        <c:minorTickMark val="none"/>
        <c:tickLblPos val="none"/>
        <c:crossAx val="114227136"/>
        <c:crosses val="autoZero"/>
        <c:auto val="1"/>
        <c:lblOffset val="100"/>
        <c:baseTimeUnit val="years"/>
      </c:dateAx>
      <c:valAx>
        <c:axId val="1142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56.76</c:v>
                </c:pt>
                <c:pt idx="1">
                  <c:v>56.69</c:v>
                </c:pt>
                <c:pt idx="2">
                  <c:v>55.33</c:v>
                </c:pt>
                <c:pt idx="3">
                  <c:v>54.9</c:v>
                </c:pt>
                <c:pt idx="4">
                  <c:v>55.22</c:v>
                </c:pt>
              </c:numCache>
            </c:numRef>
          </c:val>
          <c:extLst>
            <c:ext xmlns:c16="http://schemas.microsoft.com/office/drawing/2014/chart" uri="{C3380CC4-5D6E-409C-BE32-E72D297353CC}">
              <c16:uniqueId val="{00000000-F0AC-404B-8A48-F61AA5D24A1A}"/>
            </c:ext>
          </c:extLst>
        </c:ser>
        <c:dLbls>
          <c:showLegendKey val="0"/>
          <c:showVal val="0"/>
          <c:showCatName val="0"/>
          <c:showSerName val="0"/>
          <c:showPercent val="0"/>
          <c:showBubbleSize val="0"/>
        </c:dLbls>
        <c:gapWidth val="150"/>
        <c:axId val="194999688"/>
        <c:axId val="19500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F0AC-404B-8A48-F61AA5D24A1A}"/>
            </c:ext>
          </c:extLst>
        </c:ser>
        <c:dLbls>
          <c:showLegendKey val="0"/>
          <c:showVal val="0"/>
          <c:showCatName val="0"/>
          <c:showSerName val="0"/>
          <c:showPercent val="0"/>
          <c:showBubbleSize val="0"/>
        </c:dLbls>
        <c:marker val="1"/>
        <c:smooth val="0"/>
        <c:axId val="194999688"/>
        <c:axId val="195000080"/>
      </c:lineChart>
      <c:dateAx>
        <c:axId val="194999688"/>
        <c:scaling>
          <c:orientation val="minMax"/>
        </c:scaling>
        <c:delete val="1"/>
        <c:axPos val="b"/>
        <c:numFmt formatCode="ge" sourceLinked="1"/>
        <c:majorTickMark val="none"/>
        <c:minorTickMark val="none"/>
        <c:tickLblPos val="none"/>
        <c:crossAx val="195000080"/>
        <c:crosses val="autoZero"/>
        <c:auto val="1"/>
        <c:lblOffset val="100"/>
        <c:baseTimeUnit val="years"/>
      </c:dateAx>
      <c:valAx>
        <c:axId val="19500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9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80.23</c:v>
                </c:pt>
                <c:pt idx="1">
                  <c:v>79.5</c:v>
                </c:pt>
                <c:pt idx="2">
                  <c:v>79.89</c:v>
                </c:pt>
                <c:pt idx="3">
                  <c:v>80.83</c:v>
                </c:pt>
                <c:pt idx="4">
                  <c:v>79.36</c:v>
                </c:pt>
              </c:numCache>
            </c:numRef>
          </c:val>
          <c:extLst>
            <c:ext xmlns:c16="http://schemas.microsoft.com/office/drawing/2014/chart" uri="{C3380CC4-5D6E-409C-BE32-E72D297353CC}">
              <c16:uniqueId val="{00000000-6A2C-468B-817C-188947C051F2}"/>
            </c:ext>
          </c:extLst>
        </c:ser>
        <c:dLbls>
          <c:showLegendKey val="0"/>
          <c:showVal val="0"/>
          <c:showCatName val="0"/>
          <c:showSerName val="0"/>
          <c:showPercent val="0"/>
          <c:showBubbleSize val="0"/>
        </c:dLbls>
        <c:gapWidth val="150"/>
        <c:axId val="195001256"/>
        <c:axId val="19500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6A2C-468B-817C-188947C051F2}"/>
            </c:ext>
          </c:extLst>
        </c:ser>
        <c:dLbls>
          <c:showLegendKey val="0"/>
          <c:showVal val="0"/>
          <c:showCatName val="0"/>
          <c:showSerName val="0"/>
          <c:showPercent val="0"/>
          <c:showBubbleSize val="0"/>
        </c:dLbls>
        <c:marker val="1"/>
        <c:smooth val="0"/>
        <c:axId val="195001256"/>
        <c:axId val="195001648"/>
      </c:lineChart>
      <c:dateAx>
        <c:axId val="195001256"/>
        <c:scaling>
          <c:orientation val="minMax"/>
        </c:scaling>
        <c:delete val="1"/>
        <c:axPos val="b"/>
        <c:numFmt formatCode="ge" sourceLinked="1"/>
        <c:majorTickMark val="none"/>
        <c:minorTickMark val="none"/>
        <c:tickLblPos val="none"/>
        <c:crossAx val="195001648"/>
        <c:crosses val="autoZero"/>
        <c:auto val="1"/>
        <c:lblOffset val="100"/>
        <c:baseTimeUnit val="years"/>
      </c:dateAx>
      <c:valAx>
        <c:axId val="19500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00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100.55</c:v>
                </c:pt>
                <c:pt idx="1">
                  <c:v>97.4</c:v>
                </c:pt>
                <c:pt idx="2">
                  <c:v>106.34</c:v>
                </c:pt>
                <c:pt idx="3">
                  <c:v>108.4</c:v>
                </c:pt>
                <c:pt idx="4">
                  <c:v>103.68</c:v>
                </c:pt>
              </c:numCache>
            </c:numRef>
          </c:val>
          <c:extLst>
            <c:ext xmlns:c16="http://schemas.microsoft.com/office/drawing/2014/chart" uri="{C3380CC4-5D6E-409C-BE32-E72D297353CC}">
              <c16:uniqueId val="{00000000-B414-49AE-9BF4-ACB085287711}"/>
            </c:ext>
          </c:extLst>
        </c:ser>
        <c:dLbls>
          <c:showLegendKey val="0"/>
          <c:showVal val="0"/>
          <c:showCatName val="0"/>
          <c:showSerName val="0"/>
          <c:showPercent val="0"/>
          <c:showBubbleSize val="0"/>
        </c:dLbls>
        <c:gapWidth val="150"/>
        <c:axId val="194824328"/>
        <c:axId val="19482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B414-49AE-9BF4-ACB085287711}"/>
            </c:ext>
          </c:extLst>
        </c:ser>
        <c:dLbls>
          <c:showLegendKey val="0"/>
          <c:showVal val="0"/>
          <c:showCatName val="0"/>
          <c:showSerName val="0"/>
          <c:showPercent val="0"/>
          <c:showBubbleSize val="0"/>
        </c:dLbls>
        <c:marker val="1"/>
        <c:smooth val="0"/>
        <c:axId val="194824328"/>
        <c:axId val="194824712"/>
      </c:lineChart>
      <c:dateAx>
        <c:axId val="194824328"/>
        <c:scaling>
          <c:orientation val="minMax"/>
        </c:scaling>
        <c:delete val="1"/>
        <c:axPos val="b"/>
        <c:numFmt formatCode="ge" sourceLinked="1"/>
        <c:majorTickMark val="none"/>
        <c:minorTickMark val="none"/>
        <c:tickLblPos val="none"/>
        <c:crossAx val="194824712"/>
        <c:crosses val="autoZero"/>
        <c:auto val="1"/>
        <c:lblOffset val="100"/>
        <c:baseTimeUnit val="years"/>
      </c:dateAx>
      <c:valAx>
        <c:axId val="194824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82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22.77</c:v>
                </c:pt>
                <c:pt idx="1">
                  <c:v>24.07</c:v>
                </c:pt>
                <c:pt idx="2">
                  <c:v>42.92</c:v>
                </c:pt>
                <c:pt idx="3">
                  <c:v>44.72</c:v>
                </c:pt>
                <c:pt idx="4">
                  <c:v>45.09</c:v>
                </c:pt>
              </c:numCache>
            </c:numRef>
          </c:val>
          <c:extLst>
            <c:ext xmlns:c16="http://schemas.microsoft.com/office/drawing/2014/chart" uri="{C3380CC4-5D6E-409C-BE32-E72D297353CC}">
              <c16:uniqueId val="{00000000-5A8C-4AF6-97BA-009F3803A41C}"/>
            </c:ext>
          </c:extLst>
        </c:ser>
        <c:dLbls>
          <c:showLegendKey val="0"/>
          <c:showVal val="0"/>
          <c:showCatName val="0"/>
          <c:showSerName val="0"/>
          <c:showPercent val="0"/>
          <c:showBubbleSize val="0"/>
        </c:dLbls>
        <c:gapWidth val="150"/>
        <c:axId val="194128296"/>
        <c:axId val="194095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5A8C-4AF6-97BA-009F3803A41C}"/>
            </c:ext>
          </c:extLst>
        </c:ser>
        <c:dLbls>
          <c:showLegendKey val="0"/>
          <c:showVal val="0"/>
          <c:showCatName val="0"/>
          <c:showSerName val="0"/>
          <c:showPercent val="0"/>
          <c:showBubbleSize val="0"/>
        </c:dLbls>
        <c:marker val="1"/>
        <c:smooth val="0"/>
        <c:axId val="194128296"/>
        <c:axId val="194095320"/>
      </c:lineChart>
      <c:dateAx>
        <c:axId val="194128296"/>
        <c:scaling>
          <c:orientation val="minMax"/>
        </c:scaling>
        <c:delete val="1"/>
        <c:axPos val="b"/>
        <c:numFmt formatCode="ge" sourceLinked="1"/>
        <c:majorTickMark val="none"/>
        <c:minorTickMark val="none"/>
        <c:tickLblPos val="none"/>
        <c:crossAx val="194095320"/>
        <c:crosses val="autoZero"/>
        <c:auto val="1"/>
        <c:lblOffset val="100"/>
        <c:baseTimeUnit val="years"/>
      </c:dateAx>
      <c:valAx>
        <c:axId val="19409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12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0.12</c:v>
                </c:pt>
                <c:pt idx="1">
                  <c:v>0.12</c:v>
                </c:pt>
                <c:pt idx="2">
                  <c:v>0.94</c:v>
                </c:pt>
                <c:pt idx="3">
                  <c:v>2.0499999999999998</c:v>
                </c:pt>
                <c:pt idx="4">
                  <c:v>6.56</c:v>
                </c:pt>
              </c:numCache>
            </c:numRef>
          </c:val>
          <c:extLst>
            <c:ext xmlns:c16="http://schemas.microsoft.com/office/drawing/2014/chart" uri="{C3380CC4-5D6E-409C-BE32-E72D297353CC}">
              <c16:uniqueId val="{00000000-F2DD-438C-B4A8-740A33C66007}"/>
            </c:ext>
          </c:extLst>
        </c:ser>
        <c:dLbls>
          <c:showLegendKey val="0"/>
          <c:showVal val="0"/>
          <c:showCatName val="0"/>
          <c:showSerName val="0"/>
          <c:showPercent val="0"/>
          <c:showBubbleSize val="0"/>
        </c:dLbls>
        <c:gapWidth val="150"/>
        <c:axId val="194875224"/>
        <c:axId val="19487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F2DD-438C-B4A8-740A33C66007}"/>
            </c:ext>
          </c:extLst>
        </c:ser>
        <c:dLbls>
          <c:showLegendKey val="0"/>
          <c:showVal val="0"/>
          <c:showCatName val="0"/>
          <c:showSerName val="0"/>
          <c:showPercent val="0"/>
          <c:showBubbleSize val="0"/>
        </c:dLbls>
        <c:marker val="1"/>
        <c:smooth val="0"/>
        <c:axId val="194875224"/>
        <c:axId val="194875616"/>
      </c:lineChart>
      <c:dateAx>
        <c:axId val="194875224"/>
        <c:scaling>
          <c:orientation val="minMax"/>
        </c:scaling>
        <c:delete val="1"/>
        <c:axPos val="b"/>
        <c:numFmt formatCode="ge" sourceLinked="1"/>
        <c:majorTickMark val="none"/>
        <c:minorTickMark val="none"/>
        <c:tickLblPos val="none"/>
        <c:crossAx val="194875616"/>
        <c:crosses val="autoZero"/>
        <c:auto val="1"/>
        <c:lblOffset val="100"/>
        <c:baseTimeUnit val="years"/>
      </c:dateAx>
      <c:valAx>
        <c:axId val="19487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87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E8-4235-8F94-3523FFA0DA17}"/>
            </c:ext>
          </c:extLst>
        </c:ser>
        <c:dLbls>
          <c:showLegendKey val="0"/>
          <c:showVal val="0"/>
          <c:showCatName val="0"/>
          <c:showSerName val="0"/>
          <c:showPercent val="0"/>
          <c:showBubbleSize val="0"/>
        </c:dLbls>
        <c:gapWidth val="150"/>
        <c:axId val="194876792"/>
        <c:axId val="1948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EAE8-4235-8F94-3523FFA0DA17}"/>
            </c:ext>
          </c:extLst>
        </c:ser>
        <c:dLbls>
          <c:showLegendKey val="0"/>
          <c:showVal val="0"/>
          <c:showCatName val="0"/>
          <c:showSerName val="0"/>
          <c:showPercent val="0"/>
          <c:showBubbleSize val="0"/>
        </c:dLbls>
        <c:marker val="1"/>
        <c:smooth val="0"/>
        <c:axId val="194876792"/>
        <c:axId val="194877184"/>
      </c:lineChart>
      <c:dateAx>
        <c:axId val="194876792"/>
        <c:scaling>
          <c:orientation val="minMax"/>
        </c:scaling>
        <c:delete val="1"/>
        <c:axPos val="b"/>
        <c:numFmt formatCode="ge" sourceLinked="1"/>
        <c:majorTickMark val="none"/>
        <c:minorTickMark val="none"/>
        <c:tickLblPos val="none"/>
        <c:crossAx val="194877184"/>
        <c:crosses val="autoZero"/>
        <c:auto val="1"/>
        <c:lblOffset val="100"/>
        <c:baseTimeUnit val="years"/>
      </c:dateAx>
      <c:valAx>
        <c:axId val="194877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87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2802.88</c:v>
                </c:pt>
                <c:pt idx="1">
                  <c:v>3594.5</c:v>
                </c:pt>
                <c:pt idx="2">
                  <c:v>227.8</c:v>
                </c:pt>
                <c:pt idx="3">
                  <c:v>258.63</c:v>
                </c:pt>
                <c:pt idx="4">
                  <c:v>256.56</c:v>
                </c:pt>
              </c:numCache>
            </c:numRef>
          </c:val>
          <c:extLst>
            <c:ext xmlns:c16="http://schemas.microsoft.com/office/drawing/2014/chart" uri="{C3380CC4-5D6E-409C-BE32-E72D297353CC}">
              <c16:uniqueId val="{00000000-D98A-4850-8202-FE6DAE851C59}"/>
            </c:ext>
          </c:extLst>
        </c:ser>
        <c:dLbls>
          <c:showLegendKey val="0"/>
          <c:showVal val="0"/>
          <c:showCatName val="0"/>
          <c:showSerName val="0"/>
          <c:showPercent val="0"/>
          <c:showBubbleSize val="0"/>
        </c:dLbls>
        <c:gapWidth val="150"/>
        <c:axId val="194878360"/>
        <c:axId val="19487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D98A-4850-8202-FE6DAE851C59}"/>
            </c:ext>
          </c:extLst>
        </c:ser>
        <c:dLbls>
          <c:showLegendKey val="0"/>
          <c:showVal val="0"/>
          <c:showCatName val="0"/>
          <c:showSerName val="0"/>
          <c:showPercent val="0"/>
          <c:showBubbleSize val="0"/>
        </c:dLbls>
        <c:marker val="1"/>
        <c:smooth val="0"/>
        <c:axId val="194878360"/>
        <c:axId val="194878752"/>
      </c:lineChart>
      <c:dateAx>
        <c:axId val="194878360"/>
        <c:scaling>
          <c:orientation val="minMax"/>
        </c:scaling>
        <c:delete val="1"/>
        <c:axPos val="b"/>
        <c:numFmt formatCode="ge" sourceLinked="1"/>
        <c:majorTickMark val="none"/>
        <c:minorTickMark val="none"/>
        <c:tickLblPos val="none"/>
        <c:crossAx val="194878752"/>
        <c:crosses val="autoZero"/>
        <c:auto val="1"/>
        <c:lblOffset val="100"/>
        <c:baseTimeUnit val="years"/>
      </c:dateAx>
      <c:valAx>
        <c:axId val="194878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878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866.68</c:v>
                </c:pt>
                <c:pt idx="1">
                  <c:v>844.08</c:v>
                </c:pt>
                <c:pt idx="2">
                  <c:v>789.81</c:v>
                </c:pt>
                <c:pt idx="3">
                  <c:v>763.47</c:v>
                </c:pt>
                <c:pt idx="4">
                  <c:v>775.21</c:v>
                </c:pt>
              </c:numCache>
            </c:numRef>
          </c:val>
          <c:extLst>
            <c:ext xmlns:c16="http://schemas.microsoft.com/office/drawing/2014/chart" uri="{C3380CC4-5D6E-409C-BE32-E72D297353CC}">
              <c16:uniqueId val="{00000000-4E0B-424F-850F-7BCE9C058C05}"/>
            </c:ext>
          </c:extLst>
        </c:ser>
        <c:dLbls>
          <c:showLegendKey val="0"/>
          <c:showVal val="0"/>
          <c:showCatName val="0"/>
          <c:showSerName val="0"/>
          <c:showPercent val="0"/>
          <c:showBubbleSize val="0"/>
        </c:dLbls>
        <c:gapWidth val="150"/>
        <c:axId val="194690832"/>
        <c:axId val="19469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4E0B-424F-850F-7BCE9C058C05}"/>
            </c:ext>
          </c:extLst>
        </c:ser>
        <c:dLbls>
          <c:showLegendKey val="0"/>
          <c:showVal val="0"/>
          <c:showCatName val="0"/>
          <c:showSerName val="0"/>
          <c:showPercent val="0"/>
          <c:showBubbleSize val="0"/>
        </c:dLbls>
        <c:marker val="1"/>
        <c:smooth val="0"/>
        <c:axId val="194690832"/>
        <c:axId val="194691224"/>
      </c:lineChart>
      <c:dateAx>
        <c:axId val="194690832"/>
        <c:scaling>
          <c:orientation val="minMax"/>
        </c:scaling>
        <c:delete val="1"/>
        <c:axPos val="b"/>
        <c:numFmt formatCode="ge" sourceLinked="1"/>
        <c:majorTickMark val="none"/>
        <c:minorTickMark val="none"/>
        <c:tickLblPos val="none"/>
        <c:crossAx val="194691224"/>
        <c:crosses val="autoZero"/>
        <c:auto val="1"/>
        <c:lblOffset val="100"/>
        <c:baseTimeUnit val="years"/>
      </c:dateAx>
      <c:valAx>
        <c:axId val="194691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69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89.82</c:v>
                </c:pt>
                <c:pt idx="1">
                  <c:v>87.29</c:v>
                </c:pt>
                <c:pt idx="2">
                  <c:v>96.29</c:v>
                </c:pt>
                <c:pt idx="3">
                  <c:v>98.23</c:v>
                </c:pt>
                <c:pt idx="4">
                  <c:v>94.12</c:v>
                </c:pt>
              </c:numCache>
            </c:numRef>
          </c:val>
          <c:extLst>
            <c:ext xmlns:c16="http://schemas.microsoft.com/office/drawing/2014/chart" uri="{C3380CC4-5D6E-409C-BE32-E72D297353CC}">
              <c16:uniqueId val="{00000000-1C92-484F-9EA3-58E100124298}"/>
            </c:ext>
          </c:extLst>
        </c:ser>
        <c:dLbls>
          <c:showLegendKey val="0"/>
          <c:showVal val="0"/>
          <c:showCatName val="0"/>
          <c:showSerName val="0"/>
          <c:showPercent val="0"/>
          <c:showBubbleSize val="0"/>
        </c:dLbls>
        <c:gapWidth val="150"/>
        <c:axId val="194692400"/>
        <c:axId val="194692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1C92-484F-9EA3-58E100124298}"/>
            </c:ext>
          </c:extLst>
        </c:ser>
        <c:dLbls>
          <c:showLegendKey val="0"/>
          <c:showVal val="0"/>
          <c:showCatName val="0"/>
          <c:showSerName val="0"/>
          <c:showPercent val="0"/>
          <c:showBubbleSize val="0"/>
        </c:dLbls>
        <c:marker val="1"/>
        <c:smooth val="0"/>
        <c:axId val="194692400"/>
        <c:axId val="194692792"/>
      </c:lineChart>
      <c:dateAx>
        <c:axId val="194692400"/>
        <c:scaling>
          <c:orientation val="minMax"/>
        </c:scaling>
        <c:delete val="1"/>
        <c:axPos val="b"/>
        <c:numFmt formatCode="ge" sourceLinked="1"/>
        <c:majorTickMark val="none"/>
        <c:minorTickMark val="none"/>
        <c:tickLblPos val="none"/>
        <c:crossAx val="194692792"/>
        <c:crosses val="autoZero"/>
        <c:auto val="1"/>
        <c:lblOffset val="100"/>
        <c:baseTimeUnit val="years"/>
      </c:dateAx>
      <c:valAx>
        <c:axId val="194692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9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267.2</c:v>
                </c:pt>
                <c:pt idx="1">
                  <c:v>275.29000000000002</c:v>
                </c:pt>
                <c:pt idx="2">
                  <c:v>263.72000000000003</c:v>
                </c:pt>
                <c:pt idx="3">
                  <c:v>260.14</c:v>
                </c:pt>
                <c:pt idx="4">
                  <c:v>271.70999999999998</c:v>
                </c:pt>
              </c:numCache>
            </c:numRef>
          </c:val>
          <c:extLst>
            <c:ext xmlns:c16="http://schemas.microsoft.com/office/drawing/2014/chart" uri="{C3380CC4-5D6E-409C-BE32-E72D297353CC}">
              <c16:uniqueId val="{00000000-9FDA-482E-93D2-DD5379761C37}"/>
            </c:ext>
          </c:extLst>
        </c:ser>
        <c:dLbls>
          <c:showLegendKey val="0"/>
          <c:showVal val="0"/>
          <c:showCatName val="0"/>
          <c:showSerName val="0"/>
          <c:showPercent val="0"/>
          <c:showBubbleSize val="0"/>
        </c:dLbls>
        <c:gapWidth val="150"/>
        <c:axId val="194998120"/>
        <c:axId val="19499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9FDA-482E-93D2-DD5379761C37}"/>
            </c:ext>
          </c:extLst>
        </c:ser>
        <c:dLbls>
          <c:showLegendKey val="0"/>
          <c:showVal val="0"/>
          <c:showCatName val="0"/>
          <c:showSerName val="0"/>
          <c:showPercent val="0"/>
          <c:showBubbleSize val="0"/>
        </c:dLbls>
        <c:marker val="1"/>
        <c:smooth val="0"/>
        <c:axId val="194998120"/>
        <c:axId val="194998512"/>
      </c:lineChart>
      <c:dateAx>
        <c:axId val="194998120"/>
        <c:scaling>
          <c:orientation val="minMax"/>
        </c:scaling>
        <c:delete val="1"/>
        <c:axPos val="b"/>
        <c:numFmt formatCode="ge" sourceLinked="1"/>
        <c:majorTickMark val="none"/>
        <c:minorTickMark val="none"/>
        <c:tickLblPos val="none"/>
        <c:crossAx val="194998512"/>
        <c:crosses val="autoZero"/>
        <c:auto val="1"/>
        <c:lblOffset val="100"/>
        <c:baseTimeUnit val="years"/>
      </c:dateAx>
      <c:valAx>
        <c:axId val="19499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9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Normal="100" workbookViewId="0">
      <selection activeCell="CG10" sqref="CG10"/>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5" t="str">
        <f>データ!H6</f>
        <v>長崎県　平戸市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117</v>
      </c>
      <c r="AE8" s="60"/>
      <c r="AF8" s="60"/>
      <c r="AG8" s="60"/>
      <c r="AH8" s="60"/>
      <c r="AI8" s="60"/>
      <c r="AJ8" s="60"/>
      <c r="AK8" s="5"/>
      <c r="AL8" s="61">
        <f>データ!$R$6</f>
        <v>32639</v>
      </c>
      <c r="AM8" s="61"/>
      <c r="AN8" s="61"/>
      <c r="AO8" s="61"/>
      <c r="AP8" s="61"/>
      <c r="AQ8" s="61"/>
      <c r="AR8" s="61"/>
      <c r="AS8" s="61"/>
      <c r="AT8" s="51">
        <f>データ!$S$6</f>
        <v>235.08</v>
      </c>
      <c r="AU8" s="52"/>
      <c r="AV8" s="52"/>
      <c r="AW8" s="52"/>
      <c r="AX8" s="52"/>
      <c r="AY8" s="52"/>
      <c r="AZ8" s="52"/>
      <c r="BA8" s="52"/>
      <c r="BB8" s="53">
        <f>データ!$T$6</f>
        <v>138.84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2">
      <c r="A10" s="2"/>
      <c r="B10" s="51" t="str">
        <f>データ!$N$6</f>
        <v>-</v>
      </c>
      <c r="C10" s="52"/>
      <c r="D10" s="52"/>
      <c r="E10" s="52"/>
      <c r="F10" s="52"/>
      <c r="G10" s="52"/>
      <c r="H10" s="52"/>
      <c r="I10" s="51">
        <f>データ!$O$6</f>
        <v>63.79</v>
      </c>
      <c r="J10" s="52"/>
      <c r="K10" s="52"/>
      <c r="L10" s="52"/>
      <c r="M10" s="52"/>
      <c r="N10" s="52"/>
      <c r="O10" s="64"/>
      <c r="P10" s="53">
        <f>データ!$P$6</f>
        <v>98.5</v>
      </c>
      <c r="Q10" s="53"/>
      <c r="R10" s="53"/>
      <c r="S10" s="53"/>
      <c r="T10" s="53"/>
      <c r="U10" s="53"/>
      <c r="V10" s="53"/>
      <c r="W10" s="61">
        <f>データ!$Q$6</f>
        <v>4730</v>
      </c>
      <c r="X10" s="61"/>
      <c r="Y10" s="61"/>
      <c r="Z10" s="61"/>
      <c r="AA10" s="61"/>
      <c r="AB10" s="61"/>
      <c r="AC10" s="61"/>
      <c r="AD10" s="2"/>
      <c r="AE10" s="2"/>
      <c r="AF10" s="2"/>
      <c r="AG10" s="2"/>
      <c r="AH10" s="5"/>
      <c r="AI10" s="5"/>
      <c r="AJ10" s="5"/>
      <c r="AK10" s="5"/>
      <c r="AL10" s="61">
        <f>データ!$U$6</f>
        <v>31978</v>
      </c>
      <c r="AM10" s="61"/>
      <c r="AN10" s="61"/>
      <c r="AO10" s="61"/>
      <c r="AP10" s="61"/>
      <c r="AQ10" s="61"/>
      <c r="AR10" s="61"/>
      <c r="AS10" s="61"/>
      <c r="AT10" s="51">
        <f>データ!$V$6</f>
        <v>102.49</v>
      </c>
      <c r="AU10" s="52"/>
      <c r="AV10" s="52"/>
      <c r="AW10" s="52"/>
      <c r="AX10" s="52"/>
      <c r="AY10" s="52"/>
      <c r="AZ10" s="52"/>
      <c r="BA10" s="52"/>
      <c r="BB10" s="53">
        <f>データ!$W$6</f>
        <v>312.01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2">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2">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118</v>
      </c>
      <c r="BM47" s="86"/>
      <c r="BN47" s="86"/>
      <c r="BO47" s="86"/>
      <c r="BP47" s="86"/>
      <c r="BQ47" s="86"/>
      <c r="BR47" s="86"/>
      <c r="BS47" s="86"/>
      <c r="BT47" s="86"/>
      <c r="BU47" s="86"/>
      <c r="BV47" s="86"/>
      <c r="BW47" s="86"/>
      <c r="BX47" s="86"/>
      <c r="BY47" s="86"/>
      <c r="BZ47" s="87"/>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x14ac:dyDescent="0.2">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x14ac:dyDescent="0.2">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x14ac:dyDescent="0.2">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116</v>
      </c>
      <c r="BM66" s="86"/>
      <c r="BN66" s="86"/>
      <c r="BO66" s="86"/>
      <c r="BP66" s="86"/>
      <c r="BQ66" s="86"/>
      <c r="BR66" s="86"/>
      <c r="BS66" s="86"/>
      <c r="BT66" s="86"/>
      <c r="BU66" s="86"/>
      <c r="BV66" s="86"/>
      <c r="BW66" s="86"/>
      <c r="BX66" s="86"/>
      <c r="BY66" s="86"/>
      <c r="BZ66" s="87"/>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x14ac:dyDescent="0.2">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x14ac:dyDescent="0.2">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422070</v>
      </c>
      <c r="D6" s="34">
        <f t="shared" si="3"/>
        <v>46</v>
      </c>
      <c r="E6" s="34">
        <f t="shared" si="3"/>
        <v>1</v>
      </c>
      <c r="F6" s="34">
        <f t="shared" si="3"/>
        <v>0</v>
      </c>
      <c r="G6" s="34">
        <f t="shared" si="3"/>
        <v>1</v>
      </c>
      <c r="H6" s="34" t="str">
        <f t="shared" si="3"/>
        <v>長崎県　平戸市</v>
      </c>
      <c r="I6" s="34" t="str">
        <f t="shared" si="3"/>
        <v>法適用</v>
      </c>
      <c r="J6" s="34" t="str">
        <f t="shared" si="3"/>
        <v>水道事業</v>
      </c>
      <c r="K6" s="34" t="str">
        <f t="shared" si="3"/>
        <v>末端給水事業</v>
      </c>
      <c r="L6" s="34" t="str">
        <f t="shared" si="3"/>
        <v>A5</v>
      </c>
      <c r="M6" s="34">
        <f t="shared" si="3"/>
        <v>0</v>
      </c>
      <c r="N6" s="35" t="str">
        <f t="shared" si="3"/>
        <v>-</v>
      </c>
      <c r="O6" s="35">
        <f t="shared" si="3"/>
        <v>63.79</v>
      </c>
      <c r="P6" s="35">
        <f t="shared" si="3"/>
        <v>98.5</v>
      </c>
      <c r="Q6" s="35">
        <f t="shared" si="3"/>
        <v>4730</v>
      </c>
      <c r="R6" s="35">
        <f t="shared" si="3"/>
        <v>32639</v>
      </c>
      <c r="S6" s="35">
        <f t="shared" si="3"/>
        <v>235.08</v>
      </c>
      <c r="T6" s="35">
        <f t="shared" si="3"/>
        <v>138.84</v>
      </c>
      <c r="U6" s="35">
        <f t="shared" si="3"/>
        <v>31978</v>
      </c>
      <c r="V6" s="35">
        <f t="shared" si="3"/>
        <v>102.49</v>
      </c>
      <c r="W6" s="35">
        <f t="shared" si="3"/>
        <v>312.01</v>
      </c>
      <c r="X6" s="36">
        <f>IF(X7="",NA(),X7)</f>
        <v>100.55</v>
      </c>
      <c r="Y6" s="36">
        <f t="shared" ref="Y6:AG6" si="4">IF(Y7="",NA(),Y7)</f>
        <v>97.4</v>
      </c>
      <c r="Z6" s="36">
        <f t="shared" si="4"/>
        <v>106.34</v>
      </c>
      <c r="AA6" s="36">
        <f t="shared" si="4"/>
        <v>108.4</v>
      </c>
      <c r="AB6" s="36">
        <f t="shared" si="4"/>
        <v>103.68</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2802.88</v>
      </c>
      <c r="AU6" s="36">
        <f t="shared" ref="AU6:BC6" si="6">IF(AU7="",NA(),AU7)</f>
        <v>3594.5</v>
      </c>
      <c r="AV6" s="36">
        <f t="shared" si="6"/>
        <v>227.8</v>
      </c>
      <c r="AW6" s="36">
        <f t="shared" si="6"/>
        <v>258.63</v>
      </c>
      <c r="AX6" s="36">
        <f t="shared" si="6"/>
        <v>256.56</v>
      </c>
      <c r="AY6" s="36">
        <f t="shared" si="6"/>
        <v>852.01</v>
      </c>
      <c r="AZ6" s="36">
        <f t="shared" si="6"/>
        <v>909.68</v>
      </c>
      <c r="BA6" s="36">
        <f t="shared" si="6"/>
        <v>382.09</v>
      </c>
      <c r="BB6" s="36">
        <f t="shared" si="6"/>
        <v>371.31</v>
      </c>
      <c r="BC6" s="36">
        <f t="shared" si="6"/>
        <v>377.63</v>
      </c>
      <c r="BD6" s="35" t="str">
        <f>IF(BD7="","",IF(BD7="-","【-】","【"&amp;SUBSTITUTE(TEXT(BD7,"#,##0.00"),"-","△")&amp;"】"))</f>
        <v>【262.87】</v>
      </c>
      <c r="BE6" s="36">
        <f>IF(BE7="",NA(),BE7)</f>
        <v>866.68</v>
      </c>
      <c r="BF6" s="36">
        <f t="shared" ref="BF6:BN6" si="7">IF(BF7="",NA(),BF7)</f>
        <v>844.08</v>
      </c>
      <c r="BG6" s="36">
        <f t="shared" si="7"/>
        <v>789.81</v>
      </c>
      <c r="BH6" s="36">
        <f t="shared" si="7"/>
        <v>763.47</v>
      </c>
      <c r="BI6" s="36">
        <f t="shared" si="7"/>
        <v>775.21</v>
      </c>
      <c r="BJ6" s="36">
        <f t="shared" si="7"/>
        <v>391.4</v>
      </c>
      <c r="BK6" s="36">
        <f t="shared" si="7"/>
        <v>382.65</v>
      </c>
      <c r="BL6" s="36">
        <f t="shared" si="7"/>
        <v>385.06</v>
      </c>
      <c r="BM6" s="36">
        <f t="shared" si="7"/>
        <v>373.09</v>
      </c>
      <c r="BN6" s="36">
        <f t="shared" si="7"/>
        <v>364.71</v>
      </c>
      <c r="BO6" s="35" t="str">
        <f>IF(BO7="","",IF(BO7="-","【-】","【"&amp;SUBSTITUTE(TEXT(BO7,"#,##0.00"),"-","△")&amp;"】"))</f>
        <v>【270.87】</v>
      </c>
      <c r="BP6" s="36">
        <f>IF(BP7="",NA(),BP7)</f>
        <v>89.82</v>
      </c>
      <c r="BQ6" s="36">
        <f t="shared" ref="BQ6:BY6" si="8">IF(BQ7="",NA(),BQ7)</f>
        <v>87.29</v>
      </c>
      <c r="BR6" s="36">
        <f t="shared" si="8"/>
        <v>96.29</v>
      </c>
      <c r="BS6" s="36">
        <f t="shared" si="8"/>
        <v>98.23</v>
      </c>
      <c r="BT6" s="36">
        <f t="shared" si="8"/>
        <v>94.12</v>
      </c>
      <c r="BU6" s="36">
        <f t="shared" si="8"/>
        <v>95.91</v>
      </c>
      <c r="BV6" s="36">
        <f t="shared" si="8"/>
        <v>96.1</v>
      </c>
      <c r="BW6" s="36">
        <f t="shared" si="8"/>
        <v>99.07</v>
      </c>
      <c r="BX6" s="36">
        <f t="shared" si="8"/>
        <v>99.99</v>
      </c>
      <c r="BY6" s="36">
        <f t="shared" si="8"/>
        <v>100.65</v>
      </c>
      <c r="BZ6" s="35" t="str">
        <f>IF(BZ7="","",IF(BZ7="-","【-】","【"&amp;SUBSTITUTE(TEXT(BZ7,"#,##0.00"),"-","△")&amp;"】"))</f>
        <v>【105.59】</v>
      </c>
      <c r="CA6" s="36">
        <f>IF(CA7="",NA(),CA7)</f>
        <v>267.2</v>
      </c>
      <c r="CB6" s="36">
        <f t="shared" ref="CB6:CJ6" si="9">IF(CB7="",NA(),CB7)</f>
        <v>275.29000000000002</v>
      </c>
      <c r="CC6" s="36">
        <f t="shared" si="9"/>
        <v>263.72000000000003</v>
      </c>
      <c r="CD6" s="36">
        <f t="shared" si="9"/>
        <v>260.14</v>
      </c>
      <c r="CE6" s="36">
        <f t="shared" si="9"/>
        <v>271.70999999999998</v>
      </c>
      <c r="CF6" s="36">
        <f t="shared" si="9"/>
        <v>179.29</v>
      </c>
      <c r="CG6" s="36">
        <f t="shared" si="9"/>
        <v>178.39</v>
      </c>
      <c r="CH6" s="36">
        <f t="shared" si="9"/>
        <v>173.03</v>
      </c>
      <c r="CI6" s="36">
        <f t="shared" si="9"/>
        <v>171.15</v>
      </c>
      <c r="CJ6" s="36">
        <f t="shared" si="9"/>
        <v>170.19</v>
      </c>
      <c r="CK6" s="35" t="str">
        <f>IF(CK7="","",IF(CK7="-","【-】","【"&amp;SUBSTITUTE(TEXT(CK7,"#,##0.00"),"-","△")&amp;"】"))</f>
        <v>【163.27】</v>
      </c>
      <c r="CL6" s="36">
        <f>IF(CL7="",NA(),CL7)</f>
        <v>56.76</v>
      </c>
      <c r="CM6" s="36">
        <f t="shared" ref="CM6:CU6" si="10">IF(CM7="",NA(),CM7)</f>
        <v>56.69</v>
      </c>
      <c r="CN6" s="36">
        <f t="shared" si="10"/>
        <v>55.33</v>
      </c>
      <c r="CO6" s="36">
        <f t="shared" si="10"/>
        <v>54.9</v>
      </c>
      <c r="CP6" s="36">
        <f t="shared" si="10"/>
        <v>55.22</v>
      </c>
      <c r="CQ6" s="36">
        <f t="shared" si="10"/>
        <v>59.09</v>
      </c>
      <c r="CR6" s="36">
        <f t="shared" si="10"/>
        <v>59.23</v>
      </c>
      <c r="CS6" s="36">
        <f t="shared" si="10"/>
        <v>58.58</v>
      </c>
      <c r="CT6" s="36">
        <f t="shared" si="10"/>
        <v>58.53</v>
      </c>
      <c r="CU6" s="36">
        <f t="shared" si="10"/>
        <v>59.01</v>
      </c>
      <c r="CV6" s="35" t="str">
        <f>IF(CV7="","",IF(CV7="-","【-】","【"&amp;SUBSTITUTE(TEXT(CV7,"#,##0.00"),"-","△")&amp;"】"))</f>
        <v>【59.94】</v>
      </c>
      <c r="CW6" s="36">
        <f>IF(CW7="",NA(),CW7)</f>
        <v>80.23</v>
      </c>
      <c r="CX6" s="36">
        <f t="shared" ref="CX6:DF6" si="11">IF(CX7="",NA(),CX7)</f>
        <v>79.5</v>
      </c>
      <c r="CY6" s="36">
        <f t="shared" si="11"/>
        <v>79.89</v>
      </c>
      <c r="CZ6" s="36">
        <f t="shared" si="11"/>
        <v>80.83</v>
      </c>
      <c r="DA6" s="36">
        <f t="shared" si="11"/>
        <v>79.36</v>
      </c>
      <c r="DB6" s="36">
        <f t="shared" si="11"/>
        <v>85.4</v>
      </c>
      <c r="DC6" s="36">
        <f t="shared" si="11"/>
        <v>85.53</v>
      </c>
      <c r="DD6" s="36">
        <f t="shared" si="11"/>
        <v>85.23</v>
      </c>
      <c r="DE6" s="36">
        <f t="shared" si="11"/>
        <v>85.26</v>
      </c>
      <c r="DF6" s="36">
        <f t="shared" si="11"/>
        <v>85.37</v>
      </c>
      <c r="DG6" s="35" t="str">
        <f>IF(DG7="","",IF(DG7="-","【-】","【"&amp;SUBSTITUTE(TEXT(DG7,"#,##0.00"),"-","△")&amp;"】"))</f>
        <v>【90.22】</v>
      </c>
      <c r="DH6" s="36">
        <f>IF(DH7="",NA(),DH7)</f>
        <v>22.77</v>
      </c>
      <c r="DI6" s="36">
        <f t="shared" ref="DI6:DQ6" si="12">IF(DI7="",NA(),DI7)</f>
        <v>24.07</v>
      </c>
      <c r="DJ6" s="36">
        <f t="shared" si="12"/>
        <v>42.92</v>
      </c>
      <c r="DK6" s="36">
        <f t="shared" si="12"/>
        <v>44.72</v>
      </c>
      <c r="DL6" s="36">
        <f t="shared" si="12"/>
        <v>45.09</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0.12</v>
      </c>
      <c r="DT6" s="36">
        <f t="shared" ref="DT6:EB6" si="13">IF(DT7="",NA(),DT7)</f>
        <v>0.12</v>
      </c>
      <c r="DU6" s="36">
        <f t="shared" si="13"/>
        <v>0.94</v>
      </c>
      <c r="DV6" s="36">
        <f t="shared" si="13"/>
        <v>2.0499999999999998</v>
      </c>
      <c r="DW6" s="36">
        <f t="shared" si="13"/>
        <v>6.56</v>
      </c>
      <c r="DX6" s="36">
        <f t="shared" si="13"/>
        <v>7.8</v>
      </c>
      <c r="DY6" s="36">
        <f t="shared" si="13"/>
        <v>8.39</v>
      </c>
      <c r="DZ6" s="36">
        <f t="shared" si="13"/>
        <v>10.09</v>
      </c>
      <c r="EA6" s="36">
        <f t="shared" si="13"/>
        <v>10.54</v>
      </c>
      <c r="EB6" s="36">
        <f t="shared" si="13"/>
        <v>12.03</v>
      </c>
      <c r="EC6" s="35" t="str">
        <f>IF(EC7="","",IF(EC7="-","【-】","【"&amp;SUBSTITUTE(TEXT(EC7,"#,##0.00"),"-","△")&amp;"】"))</f>
        <v>【15.00】</v>
      </c>
      <c r="ED6" s="36">
        <f>IF(ED7="",NA(),ED7)</f>
        <v>1.1000000000000001</v>
      </c>
      <c r="EE6" s="36">
        <f t="shared" ref="EE6:EM6" si="14">IF(EE7="",NA(),EE7)</f>
        <v>0.4</v>
      </c>
      <c r="EF6" s="36">
        <f t="shared" si="14"/>
        <v>0.38</v>
      </c>
      <c r="EG6" s="36">
        <f t="shared" si="14"/>
        <v>0.18</v>
      </c>
      <c r="EH6" s="36">
        <f t="shared" si="14"/>
        <v>1.19</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2">
      <c r="A7" s="29"/>
      <c r="B7" s="38">
        <v>2016</v>
      </c>
      <c r="C7" s="38">
        <v>422070</v>
      </c>
      <c r="D7" s="38">
        <v>46</v>
      </c>
      <c r="E7" s="38">
        <v>1</v>
      </c>
      <c r="F7" s="38">
        <v>0</v>
      </c>
      <c r="G7" s="38">
        <v>1</v>
      </c>
      <c r="H7" s="38" t="s">
        <v>105</v>
      </c>
      <c r="I7" s="38" t="s">
        <v>106</v>
      </c>
      <c r="J7" s="38" t="s">
        <v>107</v>
      </c>
      <c r="K7" s="38" t="s">
        <v>108</v>
      </c>
      <c r="L7" s="38" t="s">
        <v>109</v>
      </c>
      <c r="M7" s="38"/>
      <c r="N7" s="39" t="s">
        <v>110</v>
      </c>
      <c r="O7" s="39">
        <v>63.79</v>
      </c>
      <c r="P7" s="39">
        <v>98.5</v>
      </c>
      <c r="Q7" s="39">
        <v>4730</v>
      </c>
      <c r="R7" s="39">
        <v>32639</v>
      </c>
      <c r="S7" s="39">
        <v>235.08</v>
      </c>
      <c r="T7" s="39">
        <v>138.84</v>
      </c>
      <c r="U7" s="39">
        <v>31978</v>
      </c>
      <c r="V7" s="39">
        <v>102.49</v>
      </c>
      <c r="W7" s="39">
        <v>312.01</v>
      </c>
      <c r="X7" s="39">
        <v>100.55</v>
      </c>
      <c r="Y7" s="39">
        <v>97.4</v>
      </c>
      <c r="Z7" s="39">
        <v>106.34</v>
      </c>
      <c r="AA7" s="39">
        <v>108.4</v>
      </c>
      <c r="AB7" s="39">
        <v>103.68</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2802.88</v>
      </c>
      <c r="AU7" s="39">
        <v>3594.5</v>
      </c>
      <c r="AV7" s="39">
        <v>227.8</v>
      </c>
      <c r="AW7" s="39">
        <v>258.63</v>
      </c>
      <c r="AX7" s="39">
        <v>256.56</v>
      </c>
      <c r="AY7" s="39">
        <v>852.01</v>
      </c>
      <c r="AZ7" s="39">
        <v>909.68</v>
      </c>
      <c r="BA7" s="39">
        <v>382.09</v>
      </c>
      <c r="BB7" s="39">
        <v>371.31</v>
      </c>
      <c r="BC7" s="39">
        <v>377.63</v>
      </c>
      <c r="BD7" s="39">
        <v>262.87</v>
      </c>
      <c r="BE7" s="39">
        <v>866.68</v>
      </c>
      <c r="BF7" s="39">
        <v>844.08</v>
      </c>
      <c r="BG7" s="39">
        <v>789.81</v>
      </c>
      <c r="BH7" s="39">
        <v>763.47</v>
      </c>
      <c r="BI7" s="39">
        <v>775.21</v>
      </c>
      <c r="BJ7" s="39">
        <v>391.4</v>
      </c>
      <c r="BK7" s="39">
        <v>382.65</v>
      </c>
      <c r="BL7" s="39">
        <v>385.06</v>
      </c>
      <c r="BM7" s="39">
        <v>373.09</v>
      </c>
      <c r="BN7" s="39">
        <v>364.71</v>
      </c>
      <c r="BO7" s="39">
        <v>270.87</v>
      </c>
      <c r="BP7" s="39">
        <v>89.82</v>
      </c>
      <c r="BQ7" s="39">
        <v>87.29</v>
      </c>
      <c r="BR7" s="39">
        <v>96.29</v>
      </c>
      <c r="BS7" s="39">
        <v>98.23</v>
      </c>
      <c r="BT7" s="39">
        <v>94.12</v>
      </c>
      <c r="BU7" s="39">
        <v>95.91</v>
      </c>
      <c r="BV7" s="39">
        <v>96.1</v>
      </c>
      <c r="BW7" s="39">
        <v>99.07</v>
      </c>
      <c r="BX7" s="39">
        <v>99.99</v>
      </c>
      <c r="BY7" s="39">
        <v>100.65</v>
      </c>
      <c r="BZ7" s="39">
        <v>105.59</v>
      </c>
      <c r="CA7" s="39">
        <v>267.2</v>
      </c>
      <c r="CB7" s="39">
        <v>275.29000000000002</v>
      </c>
      <c r="CC7" s="39">
        <v>263.72000000000003</v>
      </c>
      <c r="CD7" s="39">
        <v>260.14</v>
      </c>
      <c r="CE7" s="39">
        <v>271.70999999999998</v>
      </c>
      <c r="CF7" s="39">
        <v>179.29</v>
      </c>
      <c r="CG7" s="39">
        <v>178.39</v>
      </c>
      <c r="CH7" s="39">
        <v>173.03</v>
      </c>
      <c r="CI7" s="39">
        <v>171.15</v>
      </c>
      <c r="CJ7" s="39">
        <v>170.19</v>
      </c>
      <c r="CK7" s="39">
        <v>163.27000000000001</v>
      </c>
      <c r="CL7" s="39">
        <v>56.76</v>
      </c>
      <c r="CM7" s="39">
        <v>56.69</v>
      </c>
      <c r="CN7" s="39">
        <v>55.33</v>
      </c>
      <c r="CO7" s="39">
        <v>54.9</v>
      </c>
      <c r="CP7" s="39">
        <v>55.22</v>
      </c>
      <c r="CQ7" s="39">
        <v>59.09</v>
      </c>
      <c r="CR7" s="39">
        <v>59.23</v>
      </c>
      <c r="CS7" s="39">
        <v>58.58</v>
      </c>
      <c r="CT7" s="39">
        <v>58.53</v>
      </c>
      <c r="CU7" s="39">
        <v>59.01</v>
      </c>
      <c r="CV7" s="39">
        <v>59.94</v>
      </c>
      <c r="CW7" s="39">
        <v>80.23</v>
      </c>
      <c r="CX7" s="39">
        <v>79.5</v>
      </c>
      <c r="CY7" s="39">
        <v>79.89</v>
      </c>
      <c r="CZ7" s="39">
        <v>80.83</v>
      </c>
      <c r="DA7" s="39">
        <v>79.36</v>
      </c>
      <c r="DB7" s="39">
        <v>85.4</v>
      </c>
      <c r="DC7" s="39">
        <v>85.53</v>
      </c>
      <c r="DD7" s="39">
        <v>85.23</v>
      </c>
      <c r="DE7" s="39">
        <v>85.26</v>
      </c>
      <c r="DF7" s="39">
        <v>85.37</v>
      </c>
      <c r="DG7" s="39">
        <v>90.22</v>
      </c>
      <c r="DH7" s="39">
        <v>22.77</v>
      </c>
      <c r="DI7" s="39">
        <v>24.07</v>
      </c>
      <c r="DJ7" s="39">
        <v>42.92</v>
      </c>
      <c r="DK7" s="39">
        <v>44.72</v>
      </c>
      <c r="DL7" s="39">
        <v>45.09</v>
      </c>
      <c r="DM7" s="39">
        <v>36.36</v>
      </c>
      <c r="DN7" s="39">
        <v>37.340000000000003</v>
      </c>
      <c r="DO7" s="39">
        <v>44.31</v>
      </c>
      <c r="DP7" s="39">
        <v>45.75</v>
      </c>
      <c r="DQ7" s="39">
        <v>46.9</v>
      </c>
      <c r="DR7" s="39">
        <v>47.91</v>
      </c>
      <c r="DS7" s="39">
        <v>0.12</v>
      </c>
      <c r="DT7" s="39">
        <v>0.12</v>
      </c>
      <c r="DU7" s="39">
        <v>0.94</v>
      </c>
      <c r="DV7" s="39">
        <v>2.0499999999999998</v>
      </c>
      <c r="DW7" s="39">
        <v>6.56</v>
      </c>
      <c r="DX7" s="39">
        <v>7.8</v>
      </c>
      <c r="DY7" s="39">
        <v>8.39</v>
      </c>
      <c r="DZ7" s="39">
        <v>10.09</v>
      </c>
      <c r="EA7" s="39">
        <v>10.54</v>
      </c>
      <c r="EB7" s="39">
        <v>12.03</v>
      </c>
      <c r="EC7" s="39">
        <v>15</v>
      </c>
      <c r="ED7" s="39">
        <v>1.1000000000000001</v>
      </c>
      <c r="EE7" s="39">
        <v>0.4</v>
      </c>
      <c r="EF7" s="39">
        <v>0.38</v>
      </c>
      <c r="EG7" s="39">
        <v>0.18</v>
      </c>
      <c r="EH7" s="39">
        <v>1.19</v>
      </c>
      <c r="EI7" s="39">
        <v>0.81</v>
      </c>
      <c r="EJ7" s="39">
        <v>0.59</v>
      </c>
      <c r="EK7" s="39">
        <v>0.6</v>
      </c>
      <c r="EL7" s="39">
        <v>0.56000000000000005</v>
      </c>
      <c r="EM7" s="39">
        <v>0.61</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篠崎 紀子</cp:lastModifiedBy>
  <cp:lastPrinted>2018-02-15T04:58:10Z</cp:lastPrinted>
  <dcterms:created xsi:type="dcterms:W3CDTF">2017-12-25T01:37:15Z</dcterms:created>
  <dcterms:modified xsi:type="dcterms:W3CDTF">2018-02-20T04:16:52Z</dcterms:modified>
  <cp:category/>
</cp:coreProperties>
</file>