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23115\Desktop\2.9 【依頼】平成28年度決算「経営比較分析表」の分析等について\"/>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<sst xmlns="http://schemas.openxmlformats.org/spreadsheetml/2006/main" count="240" uniqueCount="125">
  <si>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</si>
  <si>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</si>
  <si>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</si>
  <si>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</si>
  <si>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</si>
  <si>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</si>
  <si>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</si>
  <si>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</si>
  <si>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</si>
  <si>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</si>
  <si>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</si>
  <si>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</si>
  <si>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</si>
  <si>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</si>
  <si>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</si>
  <si>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</si>
  <si>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</si>
  <si>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</si>
  <si>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</si>
  <si>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</si>
  <si>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</si>
  <si>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</si>
  <si>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</si>
  <si>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</si>
  <si>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</si>
  <si>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</si>
  <si>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</si>
  <si>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</si>
  <si>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</si>
  <si>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</si>
  <si>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</si>
  <si>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</si>
  <si>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</si>
  <si>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</si>
  <si>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</si>
  <si>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</si>
  <si>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</si>
  <si>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</si>
  <si>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</si>
  <si>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</si>
  <si>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</si>
  <si>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</si>
  <si>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</si>
  <si>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</si>
  <si>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</si>
  <si>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</si>
  <si>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</si>
  <si>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</si>
  <si>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</si>
  <si>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</si>
  <si>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</si>
  <si>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</si>
  <si>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</si>
  <si>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</si>
  <si>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</si>
  <si>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</si>
  <si>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</si>
  <si>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</si>
  <si>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</si>
  <si>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</si>
  <si>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</si>
  <si>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</si>
  <si>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</si>
  <si>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</si>
  <si>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</si>
  <si>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</si>
  <si>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</si>
  <si>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</si>
  <si>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</si>
  <si>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</si>
  <si>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</si>
  <si>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</si>
  <si>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</si>
  <si>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</si>
  <si>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</si>
  <si>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</si>
  <si>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</si>
  <si>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</si>
  <si>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</si>
  <si>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</si>
  <si>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</si>
  <si>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</si>
  <si>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</si>
  <si>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</si>
  <si>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</si>
  <si>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</si>
  <si>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</si>
  <si>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</si>
  <si>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</si>
  <si>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</si>
  <si>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</si>
  <si>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</si>
  <si>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</si>
  <si>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</si>
  <si>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</si>
  <si>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</si>
  <si>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</si>
  <si>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</si>
  <si>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</si>
  <si>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</si>
  <si>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</si>
  <si>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</si>
  <si>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</si>
  <si>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</si>
  <si>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</si>
  <si>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</si>
  <si>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</si>
  <si>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</si>
  <si>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</si>
  <si>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長崎市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</si>
  <si>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</si>
  <si>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</si>
  <si>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</si>
  <si>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</si>
  <si>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</si>
  <si>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</si>
  <si>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</si>
  <si>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</si>
  <si>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</si>
  <si>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</si>
  <si>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</si>
  <si>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</si>
  <si>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本市の農業集落排水施設は、平成9年度から平成18年度にかけて供用が開始された施設であり、施設の老朽化度合いは異なるが、今後これらの施設は老朽化が進んでいく。
　適切な維持管理及びその効率化に努め、事故の未然防止や維持管理費用の抑制を図っていく必要がある。</t>
    <rPh sb="88" eb="89">
      <t>オヨ</t>
    </rPh>
    <rPh sb="92" eb="95">
      <t>コウリツカ</t>
    </rPh>
    <rPh sb="96" eb="97">
      <t>ツト</t>
    </rPh>
    <phoneticPr fontId="4"/>
  </si>
  <si>
    <t xml:space="preserve">　施設の老朽化状況を把握するための機能診断調査を実施中であり、この結果を踏まえ施設の計画的な修繕、改築及び公共下水道との統合についての構想を策定する予定としている。
　また、人口の減少等、社会情勢の変化に応じた施設規模の適正化、公共下水道への統合など、効率的な事業運営によりコストの縮減を図っていく。              
</t>
    <rPh sb="87" eb="89">
      <t>ジンコウ</t>
    </rPh>
    <rPh sb="90" eb="92">
      <t>ゲンショウ</t>
    </rPh>
    <rPh sb="92" eb="93">
      <t>トウ</t>
    </rPh>
    <rPh sb="94" eb="96">
      <t>シャカイ</t>
    </rPh>
    <rPh sb="96" eb="98">
      <t>ジョウセイ</t>
    </rPh>
    <rPh sb="132" eb="134">
      <t>ウンエイ</t>
    </rPh>
    <phoneticPr fontId="4"/>
  </si>
  <si>
    <t>　経営状況は、「収益的収支比率」に表れているように、単年度の収支が黒字であることを示す100%を下回る60%台から70%台を推移している大変厳しい状況にあり、収支の不足分を一般会計からの多額の繰入金により補填しているのが現状である。
　また、「経費回収率」についても、全国平均を下回る30%台から40%台を推移している。
  これは、使用料について公共下水道と同様の水準とする一方で、汚水処理原価が類似団体平均値を大きく上回っていることによるものである。
　今後とも、使用料収入の確保及び汚水処理費の削減に取り組むとともに、公共下水道への統合や施設規模の適正化について検討していく。</t>
    <rPh sb="167" eb="169">
      <t>シヨウ</t>
    </rPh>
    <rPh sb="169" eb="170">
      <t>リョウ</t>
    </rPh>
    <rPh sb="174" eb="176">
      <t>コウキョウ</t>
    </rPh>
    <rPh sb="176" eb="179">
      <t>ゲスイドウ</t>
    </rPh>
    <rPh sb="180" eb="182">
      <t>ドウヨウ</t>
    </rPh>
    <rPh sb="183" eb="185">
      <t>スイジュン</t>
    </rPh>
    <rPh sb="188" eb="190">
      <t>イッポウ</t>
    </rPh>
    <rPh sb="192" eb="194">
      <t>オスイ</t>
    </rPh>
    <rPh sb="194" eb="196">
      <t>ショリ</t>
    </rPh>
    <rPh sb="196" eb="198">
      <t>ゲンカ</t>
    </rPh>
    <rPh sb="199" eb="201">
      <t>ルイジ</t>
    </rPh>
    <rPh sb="201" eb="203">
      <t>ダンタイ</t>
    </rPh>
    <rPh sb="203" eb="206">
      <t>ヘイキンチ</t>
    </rPh>
    <rPh sb="207" eb="208">
      <t>オオ</t>
    </rPh>
    <rPh sb="210" eb="212">
      <t>ウワマワ</t>
    </rPh>
    <rPh sb="229" eb="231">
      <t>コンゴ</t>
    </rPh>
    <rPh sb="253" eb="254">
      <t>ト</t>
    </rPh>
    <rPh sb="255" eb="256">
      <t>ク</t>
    </rPh>
    <rPh sb="262" eb="264">
      <t>コウキョウ</t>
    </rPh>
    <rPh sb="264" eb="267">
      <t>ゲスイドウ</t>
    </rPh>
    <rPh sb="269" eb="271">
      <t>トウゴウ</t>
    </rPh>
    <rPh sb="272" eb="274">
      <t>シセツ</t>
    </rPh>
    <rPh sb="274" eb="276">
      <t>キボ</t>
    </rPh>
    <rPh sb="277" eb="280">
      <t>テキセイカ</t>
    </rPh>
    <rPh sb="284" eb="28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</si>
</sst>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0.09</c:v>
                </c:pt>
                <c:pt idx="3">
                  <c:v>0</c:v>
                </c:pt>
                <c:pt idx="4">
                  <c:v>0</c:v>
                </c:pt>
              </c:numCache>
            </c:numRef>
          </c:val>
        </c:ser>
        <c:dLbls>
          <c:showLegendKey val="0"/>
          <c:showVal val="0"/>
          <c:showCatName val="0"/>
          <c:showSerName val="0"/>
          <c:showPercent val="0"/>
          <c:showBubbleSize val="0"/>
        </c:dLbls>
        <c:gapWidth val="150"/>
        <c:axId val="214520040"/>
        <c:axId val="21452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14520040"/>
        <c:axId val="214520424"/>
      </c:lineChart>
      <c:dateAx>
        <c:axId val="214520040"/>
        <c:scaling>
          <c:orientation val="minMax"/>
        </c:scaling>
        <c:delete val="1"/>
        <c:axPos val="b"/>
        <c:numFmt formatCode="ge" sourceLinked="1"/>
        <c:majorTickMark val="none"/>
        <c:minorTickMark val="none"/>
        <c:tickLblPos val="none"/>
        <c:crossAx val="214520424"/>
        <c:crosses val="autoZero"/>
        <c:auto val="1"/>
        <c:lblOffset val="100"/>
        <c:baseTimeUnit val="years"/>
      </c:dateAx>
      <c:valAx>
        <c:axId val="21452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2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67.38</c:v>
                </c:pt>
                <c:pt idx="1">
                  <c:v>41.67</c:v>
                </c:pt>
                <c:pt idx="2">
                  <c:v>42.54</c:v>
                </c:pt>
                <c:pt idx="3">
                  <c:v>42.34</c:v>
                </c:pt>
                <c:pt idx="4">
                  <c:v>42.69</c:v>
                </c:pt>
              </c:numCache>
            </c:numRef>
          </c:val>
        </c:ser>
        <c:dLbls>
          <c:showLegendKey val="0"/>
          <c:showVal val="0"/>
          <c:showCatName val="0"/>
          <c:showSerName val="0"/>
          <c:showPercent val="0"/>
          <c:showBubbleSize val="0"/>
        </c:dLbls>
        <c:gapWidth val="150"/>
        <c:axId val="215265880"/>
        <c:axId val="21526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15265880"/>
        <c:axId val="215266272"/>
      </c:lineChart>
      <c:dateAx>
        <c:axId val="215265880"/>
        <c:scaling>
          <c:orientation val="minMax"/>
        </c:scaling>
        <c:delete val="1"/>
        <c:axPos val="b"/>
        <c:numFmt formatCode="ge" sourceLinked="1"/>
        <c:majorTickMark val="none"/>
        <c:minorTickMark val="none"/>
        <c:tickLblPos val="none"/>
        <c:crossAx val="215266272"/>
        <c:crosses val="autoZero"/>
        <c:auto val="1"/>
        <c:lblOffset val="100"/>
        <c:baseTimeUnit val="years"/>
      </c:dateAx>
      <c:valAx>
        <c:axId val="21526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6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83.1</c:v>
                </c:pt>
                <c:pt idx="1">
                  <c:v>83.53</c:v>
                </c:pt>
                <c:pt idx="2">
                  <c:v>82.61</c:v>
                </c:pt>
                <c:pt idx="3">
                  <c:v>83.29</c:v>
                </c:pt>
                <c:pt idx="4">
                  <c:v>84.22</c:v>
                </c:pt>
              </c:numCache>
            </c:numRef>
          </c:val>
        </c:ser>
        <c:dLbls>
          <c:showLegendKey val="0"/>
          <c:showVal val="0"/>
          <c:showCatName val="0"/>
          <c:showSerName val="0"/>
          <c:showPercent val="0"/>
          <c:showBubbleSize val="0"/>
        </c:dLbls>
        <c:gapWidth val="150"/>
        <c:axId val="215267448"/>
        <c:axId val="2152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15267448"/>
        <c:axId val="215267840"/>
      </c:lineChart>
      <c:dateAx>
        <c:axId val="215267448"/>
        <c:scaling>
          <c:orientation val="minMax"/>
        </c:scaling>
        <c:delete val="1"/>
        <c:axPos val="b"/>
        <c:numFmt formatCode="ge" sourceLinked="1"/>
        <c:majorTickMark val="none"/>
        <c:minorTickMark val="none"/>
        <c:tickLblPos val="none"/>
        <c:crossAx val="215267840"/>
        <c:crosses val="autoZero"/>
        <c:auto val="1"/>
        <c:lblOffset val="100"/>
        <c:baseTimeUnit val="years"/>
      </c:dateAx>
      <c:valAx>
        <c:axId val="2152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6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70.72</c:v>
                </c:pt>
                <c:pt idx="1">
                  <c:v>71.42</c:v>
                </c:pt>
                <c:pt idx="2">
                  <c:v>65.22</c:v>
                </c:pt>
                <c:pt idx="3">
                  <c:v>64.41</c:v>
                </c:pt>
                <c:pt idx="4">
                  <c:v>60.64</c:v>
                </c:pt>
              </c:numCache>
            </c:numRef>
          </c:val>
        </c:ser>
        <c:dLbls>
          <c:showLegendKey val="0"/>
          <c:showVal val="0"/>
          <c:showCatName val="0"/>
          <c:showSerName val="0"/>
          <c:showPercent val="0"/>
          <c:showBubbleSize val="0"/>
        </c:dLbls>
        <c:gapWidth val="150"/>
        <c:axId val="214942952"/>
        <c:axId val="21494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42952"/>
        <c:axId val="214943336"/>
      </c:lineChart>
      <c:dateAx>
        <c:axId val="214942952"/>
        <c:scaling>
          <c:orientation val="minMax"/>
        </c:scaling>
        <c:delete val="1"/>
        <c:axPos val="b"/>
        <c:numFmt formatCode="ge" sourceLinked="1"/>
        <c:majorTickMark val="none"/>
        <c:minorTickMark val="none"/>
        <c:tickLblPos val="none"/>
        <c:crossAx val="214943336"/>
        <c:crosses val="autoZero"/>
        <c:auto val="1"/>
        <c:lblOffset val="100"/>
        <c:baseTimeUnit val="years"/>
      </c:dateAx>
      <c:valAx>
        <c:axId val="21494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4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957928"/>
        <c:axId val="21499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57928"/>
        <c:axId val="214996808"/>
      </c:lineChart>
      <c:dateAx>
        <c:axId val="214957928"/>
        <c:scaling>
          <c:orientation val="minMax"/>
        </c:scaling>
        <c:delete val="1"/>
        <c:axPos val="b"/>
        <c:numFmt formatCode="ge" sourceLinked="1"/>
        <c:majorTickMark val="none"/>
        <c:minorTickMark val="none"/>
        <c:tickLblPos val="none"/>
        <c:crossAx val="214996808"/>
        <c:crosses val="autoZero"/>
        <c:auto val="1"/>
        <c:lblOffset val="100"/>
        <c:baseTimeUnit val="years"/>
      </c:dateAx>
      <c:valAx>
        <c:axId val="21499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5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5047504"/>
        <c:axId val="21504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047504"/>
        <c:axId val="215049936"/>
      </c:lineChart>
      <c:dateAx>
        <c:axId val="215047504"/>
        <c:scaling>
          <c:orientation val="minMax"/>
        </c:scaling>
        <c:delete val="1"/>
        <c:axPos val="b"/>
        <c:numFmt formatCode="ge" sourceLinked="1"/>
        <c:majorTickMark val="none"/>
        <c:minorTickMark val="none"/>
        <c:tickLblPos val="none"/>
        <c:crossAx val="215049936"/>
        <c:crosses val="autoZero"/>
        <c:auto val="1"/>
        <c:lblOffset val="100"/>
        <c:baseTimeUnit val="years"/>
      </c:dateAx>
      <c:valAx>
        <c:axId val="21504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4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139760"/>
        <c:axId val="21314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139760"/>
        <c:axId val="213140152"/>
      </c:lineChart>
      <c:dateAx>
        <c:axId val="213139760"/>
        <c:scaling>
          <c:orientation val="minMax"/>
        </c:scaling>
        <c:delete val="1"/>
        <c:axPos val="b"/>
        <c:numFmt formatCode="ge" sourceLinked="1"/>
        <c:majorTickMark val="none"/>
        <c:minorTickMark val="none"/>
        <c:tickLblPos val="none"/>
        <c:crossAx val="213140152"/>
        <c:crosses val="autoZero"/>
        <c:auto val="1"/>
        <c:lblOffset val="100"/>
        <c:baseTimeUnit val="years"/>
      </c:dateAx>
      <c:valAx>
        <c:axId val="21314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3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5117728"/>
        <c:axId val="21511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117728"/>
        <c:axId val="215118120"/>
      </c:lineChart>
      <c:dateAx>
        <c:axId val="215117728"/>
        <c:scaling>
          <c:orientation val="minMax"/>
        </c:scaling>
        <c:delete val="1"/>
        <c:axPos val="b"/>
        <c:numFmt formatCode="ge" sourceLinked="1"/>
        <c:majorTickMark val="none"/>
        <c:minorTickMark val="none"/>
        <c:tickLblPos val="none"/>
        <c:crossAx val="215118120"/>
        <c:crosses val="autoZero"/>
        <c:auto val="1"/>
        <c:lblOffset val="100"/>
        <c:baseTimeUnit val="years"/>
      </c:dateAx>
      <c:valAx>
        <c:axId val="21511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1630.87</c:v>
                </c:pt>
                <c:pt idx="1">
                  <c:v>1531.7</c:v>
                </c:pt>
                <c:pt idx="2">
                  <c:v>1384.47</c:v>
                </c:pt>
                <c:pt idx="3">
                  <c:v>1293.47</c:v>
                </c:pt>
                <c:pt idx="4">
                  <c:v>1224.01</c:v>
                </c:pt>
              </c:numCache>
            </c:numRef>
          </c:val>
        </c:ser>
        <c:dLbls>
          <c:showLegendKey val="0"/>
          <c:showVal val="0"/>
          <c:showCatName val="0"/>
          <c:showSerName val="0"/>
          <c:showPercent val="0"/>
          <c:showBubbleSize val="0"/>
        </c:dLbls>
        <c:gapWidth val="150"/>
        <c:axId val="215119296"/>
        <c:axId val="21511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15119296"/>
        <c:axId val="215119688"/>
      </c:lineChart>
      <c:dateAx>
        <c:axId val="215119296"/>
        <c:scaling>
          <c:orientation val="minMax"/>
        </c:scaling>
        <c:delete val="1"/>
        <c:axPos val="b"/>
        <c:numFmt formatCode="ge" sourceLinked="1"/>
        <c:majorTickMark val="none"/>
        <c:minorTickMark val="none"/>
        <c:tickLblPos val="none"/>
        <c:crossAx val="215119688"/>
        <c:crosses val="autoZero"/>
        <c:auto val="1"/>
        <c:lblOffset val="100"/>
        <c:baseTimeUnit val="years"/>
      </c:dateAx>
      <c:valAx>
        <c:axId val="21511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42.92</c:v>
                </c:pt>
                <c:pt idx="1">
                  <c:v>43.6</c:v>
                </c:pt>
                <c:pt idx="2">
                  <c:v>37.54</c:v>
                </c:pt>
                <c:pt idx="3">
                  <c:v>36.76</c:v>
                </c:pt>
                <c:pt idx="4">
                  <c:v>33.07</c:v>
                </c:pt>
              </c:numCache>
            </c:numRef>
          </c:val>
        </c:ser>
        <c:dLbls>
          <c:showLegendKey val="0"/>
          <c:showVal val="0"/>
          <c:showCatName val="0"/>
          <c:showSerName val="0"/>
          <c:showPercent val="0"/>
          <c:showBubbleSize val="0"/>
        </c:dLbls>
        <c:gapWidth val="150"/>
        <c:axId val="215117336"/>
        <c:axId val="2151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15117336"/>
        <c:axId val="215120864"/>
      </c:lineChart>
      <c:dateAx>
        <c:axId val="215117336"/>
        <c:scaling>
          <c:orientation val="minMax"/>
        </c:scaling>
        <c:delete val="1"/>
        <c:axPos val="b"/>
        <c:numFmt formatCode="ge" sourceLinked="1"/>
        <c:majorTickMark val="none"/>
        <c:minorTickMark val="none"/>
        <c:tickLblPos val="none"/>
        <c:crossAx val="215120864"/>
        <c:crosses val="autoZero"/>
        <c:auto val="1"/>
        <c:lblOffset val="100"/>
        <c:baseTimeUnit val="years"/>
      </c:dateAx>
      <c:valAx>
        <c:axId val="2151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1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450.98</c:v>
                </c:pt>
                <c:pt idx="1">
                  <c:v>441.86</c:v>
                </c:pt>
                <c:pt idx="2">
                  <c:v>534.16</c:v>
                </c:pt>
                <c:pt idx="3">
                  <c:v>547.86</c:v>
                </c:pt>
                <c:pt idx="4">
                  <c:v>609.47</c:v>
                </c:pt>
              </c:numCache>
            </c:numRef>
          </c:val>
        </c:ser>
        <c:dLbls>
          <c:showLegendKey val="0"/>
          <c:showVal val="0"/>
          <c:showCatName val="0"/>
          <c:showSerName val="0"/>
          <c:showPercent val="0"/>
          <c:showBubbleSize val="0"/>
        </c:dLbls>
        <c:gapWidth val="150"/>
        <c:axId val="215176520"/>
        <c:axId val="2151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15176520"/>
        <c:axId val="215176128"/>
      </c:lineChart>
      <c:dateAx>
        <c:axId val="215176520"/>
        <c:scaling>
          <c:orientation val="minMax"/>
        </c:scaling>
        <c:delete val="1"/>
        <c:axPos val="b"/>
        <c:numFmt formatCode="ge" sourceLinked="1"/>
        <c:majorTickMark val="none"/>
        <c:minorTickMark val="none"/>
        <c:tickLblPos val="none"/>
        <c:crossAx val="215176128"/>
        <c:crosses val="autoZero"/>
        <c:auto val="1"/>
        <c:lblOffset val="100"/>
        <c:baseTimeUnit val="years"/>
      </c:dateAx>
      <c:valAx>
        <c:axId val="2151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7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3" zoomScaleNormal="100" workbookViewId="0">
      <selection activeCell="CD31" sqref="CD3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長崎市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432088</v>
      </c>
      <c r="AM8" s="50"/>
      <c r="AN8" s="50"/>
      <c r="AO8" s="50"/>
      <c r="AP8" s="50"/>
      <c r="AQ8" s="50"/>
      <c r="AR8" s="50"/>
      <c r="AS8" s="50"/>
      <c r="AT8" s="45">
        <f>データ!T6</f>
        <v>405.86</v>
      </c>
      <c r="AU8" s="45"/>
      <c r="AV8" s="45"/>
      <c r="AW8" s="45"/>
      <c r="AX8" s="45"/>
      <c r="AY8" s="45"/>
      <c r="AZ8" s="45"/>
      <c r="BA8" s="45"/>
      <c r="BB8" s="45">
        <f>データ!U6</f>
        <v>1064.6199999999999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1.1100000000000001</v>
      </c>
      <c r="Q10" s="45"/>
      <c r="R10" s="45"/>
      <c r="S10" s="45"/>
      <c r="T10" s="45"/>
      <c r="U10" s="45"/>
      <c r="V10" s="45"/>
      <c r="W10" s="45">
        <f>データ!Q6</f>
        <v>93.63</v>
      </c>
      <c r="X10" s="45"/>
      <c r="Y10" s="45"/>
      <c r="Z10" s="45"/>
      <c r="AA10" s="45"/>
      <c r="AB10" s="45"/>
      <c r="AC10" s="45"/>
      <c r="AD10" s="50">
        <f>データ!R6</f>
        <v>3240</v>
      </c>
      <c r="AE10" s="50"/>
      <c r="AF10" s="50"/>
      <c r="AG10" s="50"/>
      <c r="AH10" s="50"/>
      <c r="AI10" s="50"/>
      <c r="AJ10" s="50"/>
      <c r="AK10" s="2"/>
      <c r="AL10" s="50">
        <f>データ!V6</f>
        <v>4792</v>
      </c>
      <c r="AM10" s="50"/>
      <c r="AN10" s="50"/>
      <c r="AO10" s="50"/>
      <c r="AP10" s="50"/>
      <c r="AQ10" s="50"/>
      <c r="AR10" s="50"/>
      <c r="AS10" s="50"/>
      <c r="AT10" s="45">
        <f>データ!W6</f>
        <v>1.63</v>
      </c>
      <c r="AU10" s="45"/>
      <c r="AV10" s="45"/>
      <c r="AW10" s="45"/>
      <c r="AX10" s="45"/>
      <c r="AY10" s="45"/>
      <c r="AZ10" s="45"/>
      <c r="BA10" s="45"/>
      <c r="BB10" s="45">
        <f>データ!X6</f>
        <v>2939.88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422011</v>
      </c>
      <c r="D6" s="33">
        <f t="shared" si="3"/>
        <v>47</v>
      </c>
      <c r="E6" s="33">
        <f t="shared" si="3"/>
        <v>17</v>
      </c>
      <c r="F6" s="33">
        <f t="shared" si="3"/>
        <v>5</v>
      </c>
      <c r="G6" s="33">
        <f t="shared" si="3"/>
        <v>0</v>
      </c>
      <c r="H6" s="33" t="str">
        <f t="shared" si="3"/>
        <v>長崎県　長崎市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1.1100000000000001</v>
      </c>
      <c r="Q6" s="34">
        <f t="shared" si="3"/>
        <v>93.63</v>
      </c>
      <c r="R6" s="34">
        <f t="shared" si="3"/>
        <v>3240</v>
      </c>
      <c r="S6" s="34">
        <f t="shared" si="3"/>
        <v>432088</v>
      </c>
      <c r="T6" s="34">
        <f t="shared" si="3"/>
        <v>405.86</v>
      </c>
      <c r="U6" s="34">
        <f t="shared" si="3"/>
        <v>1064.6199999999999</v>
      </c>
      <c r="V6" s="34">
        <f t="shared" si="3"/>
        <v>4792</v>
      </c>
      <c r="W6" s="34">
        <f t="shared" si="3"/>
        <v>1.63</v>
      </c>
      <c r="X6" s="34">
        <f t="shared" si="3"/>
        <v>2939.88</v>
      </c>
      <c r="Y6" s="35">
        <f>IF(Y7="",NA(),Y7)</f>
        <v>70.72</v>
      </c>
      <c r="Z6" s="35">
        <f t="shared" ref="Z6:AH6" si="4">IF(Z7="",NA(),Z7)</f>
        <v>71.42</v>
      </c>
      <c r="AA6" s="35">
        <f t="shared" si="4"/>
        <v>65.22</v>
      </c>
      <c r="AB6" s="35">
        <f t="shared" si="4"/>
        <v>64.41</v>
      </c>
      <c r="AC6" s="35">
        <f t="shared" si="4"/>
        <v>60.64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1630.87</v>
      </c>
      <c r="BG6" s="35">
        <f t="shared" ref="BG6:BO6" si="7">IF(BG7="",NA(),BG7)</f>
        <v>1531.7</v>
      </c>
      <c r="BH6" s="35">
        <f t="shared" si="7"/>
        <v>1384.47</v>
      </c>
      <c r="BI6" s="35">
        <f t="shared" si="7"/>
        <v>1293.47</v>
      </c>
      <c r="BJ6" s="35">
        <f t="shared" si="7"/>
        <v>1224.01</v>
      </c>
      <c r="BK6" s="35">
        <f t="shared" si="7"/>
        <v>1197.82</v>
      </c>
      <c r="BL6" s="35">
        <f t="shared" si="7"/>
        <v>1126.77</v>
      </c>
      <c r="BM6" s="35">
        <f t="shared" si="7"/>
        <v>1044.8</v>
      </c>
      <c r="BN6" s="35">
        <f t="shared" si="7"/>
        <v>1081.8</v>
      </c>
      <c r="BO6" s="35">
        <f t="shared" si="7"/>
        <v>974.93</v>
      </c>
      <c r="BP6" s="34" t="str">
        <f>IF(BP7="","",IF(BP7="-","【-】","【"&amp;SUBSTITUTE(TEXT(BP7,"#,##0.00"),"-","△")&amp;"】"))</f>
        <v>【914.53】</v>
      </c>
      <c r="BQ6" s="35">
        <f>IF(BQ7="",NA(),BQ7)</f>
        <v>42.92</v>
      </c>
      <c r="BR6" s="35">
        <f t="shared" ref="BR6:BZ6" si="8">IF(BR7="",NA(),BR7)</f>
        <v>43.6</v>
      </c>
      <c r="BS6" s="35">
        <f t="shared" si="8"/>
        <v>37.54</v>
      </c>
      <c r="BT6" s="35">
        <f t="shared" si="8"/>
        <v>36.76</v>
      </c>
      <c r="BU6" s="35">
        <f t="shared" si="8"/>
        <v>33.07</v>
      </c>
      <c r="BV6" s="35">
        <f t="shared" si="8"/>
        <v>51.03</v>
      </c>
      <c r="BW6" s="35">
        <f t="shared" si="8"/>
        <v>50.9</v>
      </c>
      <c r="BX6" s="35">
        <f t="shared" si="8"/>
        <v>50.82</v>
      </c>
      <c r="BY6" s="35">
        <f t="shared" si="8"/>
        <v>52.19</v>
      </c>
      <c r="BZ6" s="35">
        <f t="shared" si="8"/>
        <v>55.32</v>
      </c>
      <c r="CA6" s="34" t="str">
        <f>IF(CA7="","",IF(CA7="-","【-】","【"&amp;SUBSTITUTE(TEXT(CA7,"#,##0.00"),"-","△")&amp;"】"))</f>
        <v>【55.73】</v>
      </c>
      <c r="CB6" s="35">
        <f>IF(CB7="",NA(),CB7)</f>
        <v>450.98</v>
      </c>
      <c r="CC6" s="35">
        <f t="shared" ref="CC6:CK6" si="9">IF(CC7="",NA(),CC7)</f>
        <v>441.86</v>
      </c>
      <c r="CD6" s="35">
        <f t="shared" si="9"/>
        <v>534.16</v>
      </c>
      <c r="CE6" s="35">
        <f t="shared" si="9"/>
        <v>547.86</v>
      </c>
      <c r="CF6" s="35">
        <f t="shared" si="9"/>
        <v>609.47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67.38</v>
      </c>
      <c r="CN6" s="35">
        <f t="shared" ref="CN6:CV6" si="10">IF(CN7="",NA(),CN7)</f>
        <v>41.67</v>
      </c>
      <c r="CO6" s="35">
        <f t="shared" si="10"/>
        <v>42.54</v>
      </c>
      <c r="CP6" s="35">
        <f t="shared" si="10"/>
        <v>42.34</v>
      </c>
      <c r="CQ6" s="35">
        <f t="shared" si="10"/>
        <v>42.69</v>
      </c>
      <c r="CR6" s="35">
        <f t="shared" si="10"/>
        <v>54.74</v>
      </c>
      <c r="CS6" s="35">
        <f t="shared" si="10"/>
        <v>53.78</v>
      </c>
      <c r="CT6" s="35">
        <f t="shared" si="10"/>
        <v>53.24</v>
      </c>
      <c r="CU6" s="35">
        <f t="shared" si="10"/>
        <v>52.31</v>
      </c>
      <c r="CV6" s="35">
        <f t="shared" si="10"/>
        <v>60.65</v>
      </c>
      <c r="CW6" s="34" t="str">
        <f>IF(CW7="","",IF(CW7="-","【-】","【"&amp;SUBSTITUTE(TEXT(CW7,"#,##0.00"),"-","△")&amp;"】"))</f>
        <v>【59.15】</v>
      </c>
      <c r="CX6" s="35">
        <f>IF(CX7="",NA(),CX7)</f>
        <v>83.1</v>
      </c>
      <c r="CY6" s="35">
        <f t="shared" ref="CY6:DG6" si="11">IF(CY7="",NA(),CY7)</f>
        <v>83.53</v>
      </c>
      <c r="CZ6" s="35">
        <f t="shared" si="11"/>
        <v>82.61</v>
      </c>
      <c r="DA6" s="35">
        <f t="shared" si="11"/>
        <v>83.29</v>
      </c>
      <c r="DB6" s="35">
        <f t="shared" si="11"/>
        <v>84.22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0.09</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422011</v>
      </c>
      <c r="D7" s="37">
        <v>47</v>
      </c>
      <c r="E7" s="37">
        <v>17</v>
      </c>
      <c r="F7" s="37">
        <v>5</v>
      </c>
      <c r="G7" s="37">
        <v>0</v>
      </c>
      <c r="H7" s="37" t="s">
        <v>109</v>
      </c>
      <c r="I7" s="37" t="s">
        <v>110</v>
      </c>
      <c r="J7" s="37" t="s">
        <v>111</v>
      </c>
      <c r="K7" s="37" t="s">
        <v>112</v>
      </c>
      <c r="L7" s="37" t="s">
        <v>113</v>
      </c>
      <c r="M7" s="37"/>
      <c r="N7" s="38" t="s">
        <v>114</v>
      </c>
      <c r="O7" s="38" t="s">
        <v>115</v>
      </c>
      <c r="P7" s="38">
        <v>1.1100000000000001</v>
      </c>
      <c r="Q7" s="38">
        <v>93.63</v>
      </c>
      <c r="R7" s="38">
        <v>3240</v>
      </c>
      <c r="S7" s="38">
        <v>432088</v>
      </c>
      <c r="T7" s="38">
        <v>405.86</v>
      </c>
      <c r="U7" s="38">
        <v>1064.6199999999999</v>
      </c>
      <c r="V7" s="38">
        <v>4792</v>
      </c>
      <c r="W7" s="38">
        <v>1.63</v>
      </c>
      <c r="X7" s="38">
        <v>2939.88</v>
      </c>
      <c r="Y7" s="38">
        <v>70.72</v>
      </c>
      <c r="Z7" s="38">
        <v>71.42</v>
      </c>
      <c r="AA7" s="38">
        <v>65.22</v>
      </c>
      <c r="AB7" s="38">
        <v>64.41</v>
      </c>
      <c r="AC7" s="38">
        <v>60.64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1630.87</v>
      </c>
      <c r="BG7" s="38">
        <v>1531.7</v>
      </c>
      <c r="BH7" s="38">
        <v>1384.47</v>
      </c>
      <c r="BI7" s="38">
        <v>1293.47</v>
      </c>
      <c r="BJ7" s="38">
        <v>1224.01</v>
      </c>
      <c r="BK7" s="38">
        <v>1197.82</v>
      </c>
      <c r="BL7" s="38">
        <v>1126.77</v>
      </c>
      <c r="BM7" s="38">
        <v>1044.8</v>
      </c>
      <c r="BN7" s="38">
        <v>1081.8</v>
      </c>
      <c r="BO7" s="38">
        <v>974.93</v>
      </c>
      <c r="BP7" s="38">
        <v>914.53</v>
      </c>
      <c r="BQ7" s="38">
        <v>42.92</v>
      </c>
      <c r="BR7" s="38">
        <v>43.6</v>
      </c>
      <c r="BS7" s="38">
        <v>37.54</v>
      </c>
      <c r="BT7" s="38">
        <v>36.76</v>
      </c>
      <c r="BU7" s="38">
        <v>33.07</v>
      </c>
      <c r="BV7" s="38">
        <v>51.03</v>
      </c>
      <c r="BW7" s="38">
        <v>50.9</v>
      </c>
      <c r="BX7" s="38">
        <v>50.82</v>
      </c>
      <c r="BY7" s="38">
        <v>52.19</v>
      </c>
      <c r="BZ7" s="38">
        <v>55.32</v>
      </c>
      <c r="CA7" s="38">
        <v>55.73</v>
      </c>
      <c r="CB7" s="38">
        <v>450.98</v>
      </c>
      <c r="CC7" s="38">
        <v>441.86</v>
      </c>
      <c r="CD7" s="38">
        <v>534.16</v>
      </c>
      <c r="CE7" s="38">
        <v>547.86</v>
      </c>
      <c r="CF7" s="38">
        <v>609.47</v>
      </c>
      <c r="CG7" s="38">
        <v>289.60000000000002</v>
      </c>
      <c r="CH7" s="38">
        <v>293.27</v>
      </c>
      <c r="CI7" s="38">
        <v>300.52</v>
      </c>
      <c r="CJ7" s="38">
        <v>296.14</v>
      </c>
      <c r="CK7" s="38">
        <v>283.17</v>
      </c>
      <c r="CL7" s="38">
        <v>276.77999999999997</v>
      </c>
      <c r="CM7" s="38">
        <v>67.38</v>
      </c>
      <c r="CN7" s="38">
        <v>41.67</v>
      </c>
      <c r="CO7" s="38">
        <v>42.54</v>
      </c>
      <c r="CP7" s="38">
        <v>42.34</v>
      </c>
      <c r="CQ7" s="38">
        <v>42.69</v>
      </c>
      <c r="CR7" s="38">
        <v>54.74</v>
      </c>
      <c r="CS7" s="38">
        <v>53.78</v>
      </c>
      <c r="CT7" s="38">
        <v>53.24</v>
      </c>
      <c r="CU7" s="38">
        <v>52.31</v>
      </c>
      <c r="CV7" s="38">
        <v>60.65</v>
      </c>
      <c r="CW7" s="38">
        <v>59.15</v>
      </c>
      <c r="CX7" s="38">
        <v>83.1</v>
      </c>
      <c r="CY7" s="38">
        <v>83.53</v>
      </c>
      <c r="CZ7" s="38">
        <v>82.61</v>
      </c>
      <c r="DA7" s="38">
        <v>83.29</v>
      </c>
      <c r="DB7" s="38">
        <v>84.22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0.09</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博之</cp:lastModifiedBy>
  <cp:lastPrinted>2018-02-08T06:45:26Z</cp:lastPrinted>
  <dcterms:created xsi:type="dcterms:W3CDTF">2017-12-25T02:33:34Z</dcterms:created>
  <dcterms:modified xsi:type="dcterms:W3CDTF">2018-02-09T07:50:49Z</dcterms:modified>
  <cp:category/>
</cp:coreProperties>
</file>