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75" windowWidth="14940" windowHeight="7860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H86" i="4"/>
  <c r="E86" i="4"/>
  <c r="AT10" i="4"/>
  <c r="AL10" i="4"/>
  <c r="AD10" i="4"/>
  <c r="W10" i="4"/>
  <c r="I10" i="4"/>
  <c r="B10" i="4"/>
  <c r="BB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<sst xmlns="http://schemas.openxmlformats.org/spreadsheetml/2006/main" count="253" uniqueCount="125">
  <si>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</si>
  <si>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</si>
  <si>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</si>
  <si>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</si>
  <si>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</si>
  <si>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</si>
  <si>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</si>
  <si>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</si>
  <si>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</si>
  <si>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</si>
  <si>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</si>
  <si>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</si>
  <si>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</si>
  <si>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</si>
  <si>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</si>
  <si>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</si>
  <si>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</si>
  <si>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</si>
  <si>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</si>
  <si>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</si>
  <si>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</si>
  <si>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</si>
  <si>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</si>
  <si>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</si>
  <si>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</si>
  <si>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</si>
  <si>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</si>
  <si>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</si>
  <si>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</si>
  <si>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</si>
  <si>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</si>
  <si>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</si>
  <si>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</si>
  <si>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</si>
  <si>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</si>
  <si>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</si>
  <si>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</si>
  <si>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</si>
  <si>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</si>
  <si>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</si>
  <si>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</si>
  <si>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</si>
  <si>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</si>
  <si>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</si>
  <si>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</si>
  <si>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</si>
  <si>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</si>
  <si>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</si>
  <si>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</si>
  <si>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</si>
  <si>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</si>
  <si>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</si>
  <si>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</si>
  <si>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</si>
  <si>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</si>
  <si>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</si>
  <si>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</si>
  <si>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</si>
  <si>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</si>
  <si>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</si>
  <si>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</si>
  <si>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</si>
  <si>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</si>
  <si>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</si>
  <si>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</si>
  <si>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</si>
  <si>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</si>
  <si>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</si>
  <si>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</si>
  <si>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</si>
  <si>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</si>
  <si>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</si>
  <si>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</si>
  <si>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</si>
  <si>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</si>
  <si>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</si>
  <si>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</si>
  <si>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</si>
  <si>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</si>
  <si>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</si>
  <si>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</si>
  <si>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</si>
  <si>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</si>
  <si>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</si>
  <si>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</si>
  <si>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</si>
  <si>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</si>
  <si>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</si>
  <si>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</si>
  <si>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</si>
  <si>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</si>
  <si>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</si>
  <si>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</si>
  <si>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</si>
  <si>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</si>
  <si>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</si>
  <si>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</si>
  <si>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</si>
  <si>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</si>
  <si>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</si>
  <si>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</si>
  <si>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</si>
  <si>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</si>
  <si>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</si>
  <si>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</si>
  <si>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</si>
  <si>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</si>
  <si>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</si>
  <si>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</si>
  <si>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長崎県　小値賀町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</si>
  <si>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</si>
  <si>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</si>
  <si>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</si>
  <si>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</si>
  <si>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</si>
  <si>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</si>
  <si>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</si>
  <si>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</si>
  <si>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</si>
  <si>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</si>
  <si>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</si>
  <si>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特定地域生活排水処理（合併浄化槽）の接続率は１００％で平成２８年度末の接続件数は２５件となっている。
　「経費回収率」は類似団体平均値を下回っており、「汚水処理原価」は上回っている。経営状況としては、事業債の償還金があり、料金収入もわずかしかないため、一般会計からの多額の繰入金により赤字分を補填している。
　平成２８年度に経営戦略を作成したので、それをもとに安定した経営の健全性と効率性に努め、さらなる水洗化率の向上をはかる。</t>
    <rPh sb="12" eb="14">
      <t>ガッペイ</t>
    </rPh>
    <rPh sb="14" eb="17">
      <t>ジョウカソウ</t>
    </rPh>
    <rPh sb="28" eb="30">
      <t>ヘイセイ</t>
    </rPh>
    <rPh sb="32" eb="35">
      <t>ネンドマツ</t>
    </rPh>
    <rPh sb="36" eb="38">
      <t>セツゾク</t>
    </rPh>
    <rPh sb="38" eb="40">
      <t>ケンスウ</t>
    </rPh>
    <rPh sb="43" eb="44">
      <t>ケン</t>
    </rPh>
    <rPh sb="54" eb="56">
      <t>ケイヒ</t>
    </rPh>
    <rPh sb="56" eb="58">
      <t>カイシュウ</t>
    </rPh>
    <rPh sb="58" eb="59">
      <t>リツ</t>
    </rPh>
    <rPh sb="61" eb="63">
      <t>ルイジ</t>
    </rPh>
    <rPh sb="63" eb="65">
      <t>ダンタイ</t>
    </rPh>
    <rPh sb="65" eb="68">
      <t>ヘイキンチ</t>
    </rPh>
    <rPh sb="69" eb="71">
      <t>シタマワ</t>
    </rPh>
    <rPh sb="77" eb="79">
      <t>オスイ</t>
    </rPh>
    <rPh sb="79" eb="81">
      <t>ショリ</t>
    </rPh>
    <rPh sb="81" eb="83">
      <t>ゲンカ</t>
    </rPh>
    <rPh sb="85" eb="87">
      <t>ウワマワ</t>
    </rPh>
    <rPh sb="101" eb="104">
      <t>ジギョウサイ</t>
    </rPh>
    <rPh sb="105" eb="107">
      <t>ショウカン</t>
    </rPh>
    <rPh sb="107" eb="108">
      <t>キン</t>
    </rPh>
    <rPh sb="112" eb="114">
      <t>リョウキン</t>
    </rPh>
    <rPh sb="114" eb="116">
      <t>シュウニュウ</t>
    </rPh>
    <phoneticPr fontId="7"/>
  </si>
  <si>
    <t>　今後、老朽化が進行した場合には、計画的に施設の改善を図る。</t>
    <phoneticPr fontId="7"/>
  </si>
  <si>
    <t>　接続件数が大幅に増えていくことはあまり期待できないが、汚水処理人口を増やすためには、下水道未普及地域における合併浄化槽の普及が不可欠である。運営的に厳しいことは明確であるが、今後は更なる改善を行っていく必要がある。</t>
    <rPh sb="1" eb="3">
      <t>セツゾク</t>
    </rPh>
    <rPh sb="3" eb="5">
      <t>ケンスウ</t>
    </rPh>
    <rPh sb="6" eb="8">
      <t>オオハバ</t>
    </rPh>
    <rPh sb="9" eb="10">
      <t>フ</t>
    </rPh>
    <rPh sb="20" eb="22">
      <t>キタイ</t>
    </rPh>
    <rPh sb="28" eb="30">
      <t>オスイ</t>
    </rPh>
    <rPh sb="30" eb="32">
      <t>ショリ</t>
    </rPh>
    <rPh sb="32" eb="34">
      <t>ジンコウ</t>
    </rPh>
    <rPh sb="35" eb="36">
      <t>フ</t>
    </rPh>
    <rPh sb="43" eb="46">
      <t>ゲスイドウ</t>
    </rPh>
    <rPh sb="46" eb="49">
      <t>ミフキュウ</t>
    </rPh>
    <rPh sb="49" eb="51">
      <t>チイキ</t>
    </rPh>
    <rPh sb="55" eb="57">
      <t>ガッペイ</t>
    </rPh>
    <rPh sb="57" eb="60">
      <t>ジョウカソウ</t>
    </rPh>
    <rPh sb="61" eb="63">
      <t>フキュウ</t>
    </rPh>
    <rPh sb="64" eb="67">
      <t>フカケツ</t>
    </rPh>
    <rPh sb="71" eb="73">
      <t>ウンエイ</t>
    </rPh>
    <rPh sb="73" eb="74">
      <t>テキ</t>
    </rPh>
    <rPh sb="75" eb="76">
      <t>キビ</t>
    </rPh>
    <rPh sb="81" eb="83">
      <t>メイカク</t>
    </rPh>
    <rPh sb="88" eb="90">
      <t>コンゴ</t>
    </rPh>
    <phoneticPr fontId="7"/>
  </si>
  <si>
    <t>自治体職員</t>
    <rPh sb="0" eb="3">
      <t>ジチタイ</t>
    </rPh>
    <rPh sb="3" eb="5">
      <t>ショクイン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</si>
</sst>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632128"/>
        <c:axId val="174413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32128"/>
        <c:axId val="174413312"/>
      </c:lineChart>
      <c:dateAx>
        <c:axId val="153632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4413312"/>
        <c:crosses val="autoZero"/>
        <c:auto val="1"/>
        <c:lblOffset val="100"/>
        <c:baseTimeUnit val="years"/>
      </c:dateAx>
      <c:valAx>
        <c:axId val="174413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6321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23.68</c:v>
                </c:pt>
                <c:pt idx="1">
                  <c:v>28.95</c:v>
                </c:pt>
                <c:pt idx="2">
                  <c:v>34.21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44960"/>
        <c:axId val="172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61.93</c:v>
                </c:pt>
                <c:pt idx="1">
                  <c:v>58.06</c:v>
                </c:pt>
                <c:pt idx="2">
                  <c:v>59.08</c:v>
                </c:pt>
                <c:pt idx="3">
                  <c:v>58.25</c:v>
                </c:pt>
                <c:pt idx="4">
                  <c:v>61.55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44960"/>
        <c:axId val="172299776"/>
      </c:lineChart>
      <c:dateAx>
        <c:axId val="168344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299776"/>
        <c:crosses val="autoZero"/>
        <c:auto val="1"/>
        <c:lblOffset val="100"/>
        <c:baseTimeUnit val="years"/>
      </c:dateAx>
      <c:valAx>
        <c:axId val="172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834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88.33</c:v>
                </c:pt>
                <c:pt idx="1">
                  <c:v>96.61</c:v>
                </c:pt>
                <c:pt idx="2">
                  <c:v>96.49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46368"/>
        <c:axId val="172352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77.25</c:v>
                </c:pt>
                <c:pt idx="1">
                  <c:v>75.790000000000006</c:v>
                </c:pt>
                <c:pt idx="2">
                  <c:v>77.12</c:v>
                </c:pt>
                <c:pt idx="3">
                  <c:v>68.150000000000006</c:v>
                </c:pt>
                <c:pt idx="4">
                  <c:v>67.489999999999995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346368"/>
        <c:axId val="172352640"/>
      </c:lineChart>
      <c:dateAx>
        <c:axId val="172346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2352640"/>
        <c:crosses val="autoZero"/>
        <c:auto val="1"/>
        <c:lblOffset val="100"/>
        <c:baseTimeUnit val="years"/>
      </c:dateAx>
      <c:valAx>
        <c:axId val="172352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723463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28.92</c:v>
                </c:pt>
                <c:pt idx="1">
                  <c:v>29</c:v>
                </c:pt>
                <c:pt idx="2">
                  <c:v>73.13</c:v>
                </c:pt>
                <c:pt idx="3">
                  <c:v>81.17</c:v>
                </c:pt>
                <c:pt idx="4">
                  <c:v>96.68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657024"/>
        <c:axId val="20704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657024"/>
        <c:axId val="207045376"/>
      </c:lineChart>
      <c:dateAx>
        <c:axId val="206657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7045376"/>
        <c:crosses val="autoZero"/>
        <c:auto val="1"/>
        <c:lblOffset val="100"/>
        <c:baseTimeUnit val="years"/>
      </c:dateAx>
      <c:valAx>
        <c:axId val="20704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657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28096"/>
        <c:axId val="142238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28096"/>
        <c:axId val="142238464"/>
      </c:lineChart>
      <c:dateAx>
        <c:axId val="142228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238464"/>
        <c:crosses val="autoZero"/>
        <c:auto val="1"/>
        <c:lblOffset val="100"/>
        <c:baseTimeUnit val="years"/>
      </c:dateAx>
      <c:valAx>
        <c:axId val="142238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228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64576"/>
        <c:axId val="142266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64576"/>
        <c:axId val="142266752"/>
      </c:lineChart>
      <c:dateAx>
        <c:axId val="142264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2266752"/>
        <c:crosses val="autoZero"/>
        <c:auto val="1"/>
        <c:lblOffset val="100"/>
        <c:baseTimeUnit val="years"/>
      </c:dateAx>
      <c:valAx>
        <c:axId val="142266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264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76480"/>
        <c:axId val="153620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76480"/>
        <c:axId val="153620480"/>
      </c:lineChart>
      <c:dateAx>
        <c:axId val="142276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620480"/>
        <c:crosses val="autoZero"/>
        <c:auto val="1"/>
        <c:lblOffset val="100"/>
        <c:baseTimeUnit val="years"/>
      </c:dateAx>
      <c:valAx>
        <c:axId val="153620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276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634304"/>
        <c:axId val="15363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34304"/>
        <c:axId val="153636224"/>
      </c:lineChart>
      <c:dateAx>
        <c:axId val="153634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636224"/>
        <c:crosses val="autoZero"/>
        <c:auto val="1"/>
        <c:lblOffset val="100"/>
        <c:baseTimeUnit val="years"/>
      </c:dateAx>
      <c:valAx>
        <c:axId val="15363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634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369.31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658496"/>
        <c:axId val="153660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430.64</c:v>
                </c:pt>
                <c:pt idx="1">
                  <c:v>446.63</c:v>
                </c:pt>
                <c:pt idx="2">
                  <c:v>416.91</c:v>
                </c:pt>
                <c:pt idx="3">
                  <c:v>392.19</c:v>
                </c:pt>
                <c:pt idx="4">
                  <c:v>413.5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58496"/>
        <c:axId val="153660416"/>
      </c:lineChart>
      <c:dateAx>
        <c:axId val="153658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3660416"/>
        <c:crosses val="autoZero"/>
        <c:auto val="1"/>
        <c:lblOffset val="100"/>
        <c:baseTimeUnit val="years"/>
      </c:dateAx>
      <c:valAx>
        <c:axId val="153660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3658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32.86</c:v>
                </c:pt>
                <c:pt idx="1">
                  <c:v>34.06</c:v>
                </c:pt>
                <c:pt idx="2">
                  <c:v>45.48</c:v>
                </c:pt>
                <c:pt idx="3">
                  <c:v>27.57</c:v>
                </c:pt>
                <c:pt idx="4">
                  <c:v>35.69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296832"/>
        <c:axId val="168298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58.78</c:v>
                </c:pt>
                <c:pt idx="1">
                  <c:v>58.53</c:v>
                </c:pt>
                <c:pt idx="2">
                  <c:v>57.93</c:v>
                </c:pt>
                <c:pt idx="3">
                  <c:v>57.03</c:v>
                </c:pt>
                <c:pt idx="4">
                  <c:v>55.84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96832"/>
        <c:axId val="168298752"/>
      </c:lineChart>
      <c:dateAx>
        <c:axId val="168296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8298752"/>
        <c:crosses val="autoZero"/>
        <c:auto val="1"/>
        <c:lblOffset val="100"/>
        <c:baseTimeUnit val="years"/>
      </c:dateAx>
      <c:valAx>
        <c:axId val="168298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8296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506.88</c:v>
                </c:pt>
                <c:pt idx="1">
                  <c:v>493.09</c:v>
                </c:pt>
                <c:pt idx="2">
                  <c:v>364.17</c:v>
                </c:pt>
                <c:pt idx="3">
                  <c:v>628.6</c:v>
                </c:pt>
                <c:pt idx="4">
                  <c:v>476.03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16928"/>
        <c:axId val="168318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257.02999999999997</c:v>
                </c:pt>
                <c:pt idx="1">
                  <c:v>266.57</c:v>
                </c:pt>
                <c:pt idx="2">
                  <c:v>276.93</c:v>
                </c:pt>
                <c:pt idx="3">
                  <c:v>283.73</c:v>
                </c:pt>
                <c:pt idx="4">
                  <c:v>287.57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16928"/>
        <c:axId val="168318848"/>
      </c:lineChart>
      <c:dateAx>
        <c:axId val="168316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8318848"/>
        <c:crosses val="autoZero"/>
        <c:auto val="1"/>
        <c:lblOffset val="100"/>
        <c:baseTimeUnit val="years"/>
      </c:dateAx>
      <c:valAx>
        <c:axId val="168318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8316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【346.13】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A1" zoomScale="75" zoomScaleNormal="75" workbookViewId="0">
      <selection activeCell="AD8" sqref="AD8:AJ8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75" t="str">
        <f>データ!H6</f>
        <v>長崎県　小値賀町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特定地域生活排水処理</v>
      </c>
      <c r="Q8" s="72"/>
      <c r="R8" s="72"/>
      <c r="S8" s="72"/>
      <c r="T8" s="72"/>
      <c r="U8" s="72"/>
      <c r="V8" s="72"/>
      <c r="W8" s="72" t="str">
        <f>データ!L6</f>
        <v>K3</v>
      </c>
      <c r="X8" s="72"/>
      <c r="Y8" s="72"/>
      <c r="Z8" s="72"/>
      <c r="AA8" s="72"/>
      <c r="AB8" s="72"/>
      <c r="AC8" s="72"/>
      <c r="AD8" s="73" t="s">
        <v>124</v>
      </c>
      <c r="AE8" s="73"/>
      <c r="AF8" s="73"/>
      <c r="AG8" s="73"/>
      <c r="AH8" s="73"/>
      <c r="AI8" s="73"/>
      <c r="AJ8" s="73"/>
      <c r="AK8" s="4"/>
      <c r="AL8" s="67">
        <f>データ!S6</f>
        <v>2576</v>
      </c>
      <c r="AM8" s="67"/>
      <c r="AN8" s="67"/>
      <c r="AO8" s="67"/>
      <c r="AP8" s="67"/>
      <c r="AQ8" s="67"/>
      <c r="AR8" s="67"/>
      <c r="AS8" s="67"/>
      <c r="AT8" s="66">
        <f>データ!T6</f>
        <v>25.52</v>
      </c>
      <c r="AU8" s="66"/>
      <c r="AV8" s="66"/>
      <c r="AW8" s="66"/>
      <c r="AX8" s="66"/>
      <c r="AY8" s="66"/>
      <c r="AZ8" s="66"/>
      <c r="BA8" s="66"/>
      <c r="BB8" s="66">
        <f>データ!U6</f>
        <v>100.94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2.12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3130</v>
      </c>
      <c r="AE10" s="67"/>
      <c r="AF10" s="67"/>
      <c r="AG10" s="67"/>
      <c r="AH10" s="67"/>
      <c r="AI10" s="67"/>
      <c r="AJ10" s="67"/>
      <c r="AK10" s="2"/>
      <c r="AL10" s="67">
        <f>データ!V6</f>
        <v>54</v>
      </c>
      <c r="AM10" s="67"/>
      <c r="AN10" s="67"/>
      <c r="AO10" s="67"/>
      <c r="AP10" s="67"/>
      <c r="AQ10" s="67"/>
      <c r="AR10" s="67"/>
      <c r="AS10" s="67"/>
      <c r="AT10" s="66">
        <f>データ!W6</f>
        <v>0.01</v>
      </c>
      <c r="AU10" s="66"/>
      <c r="AV10" s="66"/>
      <c r="AW10" s="66"/>
      <c r="AX10" s="66"/>
      <c r="AY10" s="66"/>
      <c r="AZ10" s="66"/>
      <c r="BA10" s="66"/>
      <c r="BB10" s="66">
        <f>データ!X6</f>
        <v>5400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121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122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123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>
      <c r="C83" s="2" t="s">
        <v>41</v>
      </c>
    </row>
    <row r="84" spans="1:78">
      <c r="C84" s="2" t="s">
        <v>42</v>
      </c>
    </row>
    <row r="85" spans="1:78" hidden="1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【346.13】</v>
      </c>
      <c r="I86" s="26" t="str">
        <f>データ!CA6</f>
        <v>【59.83】</v>
      </c>
      <c r="J86" s="26" t="str">
        <f>データ!CL6</f>
        <v>【268.69】</v>
      </c>
      <c r="K86" s="26" t="str">
        <f>データ!CW6</f>
        <v>【61.71】</v>
      </c>
      <c r="L86" s="26" t="str">
        <f>データ!DH6</f>
        <v>【75.78】</v>
      </c>
      <c r="M86" s="26" t="s">
        <v>55</v>
      </c>
      <c r="N86" s="26" t="s">
        <v>55</v>
      </c>
      <c r="O86" s="26" t="str">
        <f>データ!EO6</f>
        <v>【-】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5">
      <c r="A1" s="3" t="s">
        <v>56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>
      <c r="A2" s="28" t="s">
        <v>57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>
      <c r="A3" s="28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77" t="s">
        <v>65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>
      <c r="A4" s="28" t="s">
        <v>68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69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79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>
      <c r="A5" s="28" t="s">
        <v>80</v>
      </c>
      <c r="B5" s="31"/>
      <c r="C5" s="31"/>
      <c r="D5" s="31"/>
      <c r="E5" s="31"/>
      <c r="F5" s="31"/>
      <c r="G5" s="31"/>
      <c r="H5" s="32" t="s">
        <v>81</v>
      </c>
      <c r="I5" s="32" t="s">
        <v>82</v>
      </c>
      <c r="J5" s="32" t="s">
        <v>83</v>
      </c>
      <c r="K5" s="32" t="s">
        <v>84</v>
      </c>
      <c r="L5" s="32" t="s">
        <v>85</v>
      </c>
      <c r="M5" s="32" t="s">
        <v>5</v>
      </c>
      <c r="N5" s="32" t="s">
        <v>86</v>
      </c>
      <c r="O5" s="32" t="s">
        <v>87</v>
      </c>
      <c r="P5" s="32" t="s">
        <v>88</v>
      </c>
      <c r="Q5" s="32" t="s">
        <v>89</v>
      </c>
      <c r="R5" s="32" t="s">
        <v>90</v>
      </c>
      <c r="S5" s="32" t="s">
        <v>91</v>
      </c>
      <c r="T5" s="32" t="s">
        <v>92</v>
      </c>
      <c r="U5" s="32" t="s">
        <v>93</v>
      </c>
      <c r="V5" s="32" t="s">
        <v>94</v>
      </c>
      <c r="W5" s="32" t="s">
        <v>95</v>
      </c>
      <c r="X5" s="32" t="s">
        <v>96</v>
      </c>
      <c r="Y5" s="32" t="s">
        <v>97</v>
      </c>
      <c r="Z5" s="32" t="s">
        <v>98</v>
      </c>
      <c r="AA5" s="32" t="s">
        <v>99</v>
      </c>
      <c r="AB5" s="32" t="s">
        <v>100</v>
      </c>
      <c r="AC5" s="32" t="s">
        <v>101</v>
      </c>
      <c r="AD5" s="32" t="s">
        <v>102</v>
      </c>
      <c r="AE5" s="32" t="s">
        <v>103</v>
      </c>
      <c r="AF5" s="32" t="s">
        <v>104</v>
      </c>
      <c r="AG5" s="32" t="s">
        <v>105</v>
      </c>
      <c r="AH5" s="32" t="s">
        <v>106</v>
      </c>
      <c r="AI5" s="32" t="s">
        <v>43</v>
      </c>
      <c r="AJ5" s="32" t="s">
        <v>97</v>
      </c>
      <c r="AK5" s="32" t="s">
        <v>98</v>
      </c>
      <c r="AL5" s="32" t="s">
        <v>99</v>
      </c>
      <c r="AM5" s="32" t="s">
        <v>100</v>
      </c>
      <c r="AN5" s="32" t="s">
        <v>101</v>
      </c>
      <c r="AO5" s="32" t="s">
        <v>102</v>
      </c>
      <c r="AP5" s="32" t="s">
        <v>103</v>
      </c>
      <c r="AQ5" s="32" t="s">
        <v>104</v>
      </c>
      <c r="AR5" s="32" t="s">
        <v>105</v>
      </c>
      <c r="AS5" s="32" t="s">
        <v>106</v>
      </c>
      <c r="AT5" s="32" t="s">
        <v>107</v>
      </c>
      <c r="AU5" s="32" t="s">
        <v>97</v>
      </c>
      <c r="AV5" s="32" t="s">
        <v>98</v>
      </c>
      <c r="AW5" s="32" t="s">
        <v>99</v>
      </c>
      <c r="AX5" s="32" t="s">
        <v>100</v>
      </c>
      <c r="AY5" s="32" t="s">
        <v>101</v>
      </c>
      <c r="AZ5" s="32" t="s">
        <v>102</v>
      </c>
      <c r="BA5" s="32" t="s">
        <v>103</v>
      </c>
      <c r="BB5" s="32" t="s">
        <v>104</v>
      </c>
      <c r="BC5" s="32" t="s">
        <v>105</v>
      </c>
      <c r="BD5" s="32" t="s">
        <v>106</v>
      </c>
      <c r="BE5" s="32" t="s">
        <v>107</v>
      </c>
      <c r="BF5" s="32" t="s">
        <v>97</v>
      </c>
      <c r="BG5" s="32" t="s">
        <v>98</v>
      </c>
      <c r="BH5" s="32" t="s">
        <v>99</v>
      </c>
      <c r="BI5" s="32" t="s">
        <v>100</v>
      </c>
      <c r="BJ5" s="32" t="s">
        <v>101</v>
      </c>
      <c r="BK5" s="32" t="s">
        <v>102</v>
      </c>
      <c r="BL5" s="32" t="s">
        <v>103</v>
      </c>
      <c r="BM5" s="32" t="s">
        <v>104</v>
      </c>
      <c r="BN5" s="32" t="s">
        <v>105</v>
      </c>
      <c r="BO5" s="32" t="s">
        <v>106</v>
      </c>
      <c r="BP5" s="32" t="s">
        <v>107</v>
      </c>
      <c r="BQ5" s="32" t="s">
        <v>97</v>
      </c>
      <c r="BR5" s="32" t="s">
        <v>98</v>
      </c>
      <c r="BS5" s="32" t="s">
        <v>99</v>
      </c>
      <c r="BT5" s="32" t="s">
        <v>100</v>
      </c>
      <c r="BU5" s="32" t="s">
        <v>101</v>
      </c>
      <c r="BV5" s="32" t="s">
        <v>102</v>
      </c>
      <c r="BW5" s="32" t="s">
        <v>103</v>
      </c>
      <c r="BX5" s="32" t="s">
        <v>104</v>
      </c>
      <c r="BY5" s="32" t="s">
        <v>105</v>
      </c>
      <c r="BZ5" s="32" t="s">
        <v>106</v>
      </c>
      <c r="CA5" s="32" t="s">
        <v>107</v>
      </c>
      <c r="CB5" s="32" t="s">
        <v>97</v>
      </c>
      <c r="CC5" s="32" t="s">
        <v>98</v>
      </c>
      <c r="CD5" s="32" t="s">
        <v>99</v>
      </c>
      <c r="CE5" s="32" t="s">
        <v>100</v>
      </c>
      <c r="CF5" s="32" t="s">
        <v>101</v>
      </c>
      <c r="CG5" s="32" t="s">
        <v>102</v>
      </c>
      <c r="CH5" s="32" t="s">
        <v>103</v>
      </c>
      <c r="CI5" s="32" t="s">
        <v>104</v>
      </c>
      <c r="CJ5" s="32" t="s">
        <v>105</v>
      </c>
      <c r="CK5" s="32" t="s">
        <v>106</v>
      </c>
      <c r="CL5" s="32" t="s">
        <v>107</v>
      </c>
      <c r="CM5" s="32" t="s">
        <v>97</v>
      </c>
      <c r="CN5" s="32" t="s">
        <v>98</v>
      </c>
      <c r="CO5" s="32" t="s">
        <v>99</v>
      </c>
      <c r="CP5" s="32" t="s">
        <v>100</v>
      </c>
      <c r="CQ5" s="32" t="s">
        <v>101</v>
      </c>
      <c r="CR5" s="32" t="s">
        <v>102</v>
      </c>
      <c r="CS5" s="32" t="s">
        <v>103</v>
      </c>
      <c r="CT5" s="32" t="s">
        <v>104</v>
      </c>
      <c r="CU5" s="32" t="s">
        <v>105</v>
      </c>
      <c r="CV5" s="32" t="s">
        <v>106</v>
      </c>
      <c r="CW5" s="32" t="s">
        <v>107</v>
      </c>
      <c r="CX5" s="32" t="s">
        <v>97</v>
      </c>
      <c r="CY5" s="32" t="s">
        <v>98</v>
      </c>
      <c r="CZ5" s="32" t="s">
        <v>99</v>
      </c>
      <c r="DA5" s="32" t="s">
        <v>100</v>
      </c>
      <c r="DB5" s="32" t="s">
        <v>101</v>
      </c>
      <c r="DC5" s="32" t="s">
        <v>102</v>
      </c>
      <c r="DD5" s="32" t="s">
        <v>103</v>
      </c>
      <c r="DE5" s="32" t="s">
        <v>104</v>
      </c>
      <c r="DF5" s="32" t="s">
        <v>105</v>
      </c>
      <c r="DG5" s="32" t="s">
        <v>106</v>
      </c>
      <c r="DH5" s="32" t="s">
        <v>107</v>
      </c>
      <c r="DI5" s="32" t="s">
        <v>97</v>
      </c>
      <c r="DJ5" s="32" t="s">
        <v>98</v>
      </c>
      <c r="DK5" s="32" t="s">
        <v>99</v>
      </c>
      <c r="DL5" s="32" t="s">
        <v>100</v>
      </c>
      <c r="DM5" s="32" t="s">
        <v>101</v>
      </c>
      <c r="DN5" s="32" t="s">
        <v>102</v>
      </c>
      <c r="DO5" s="32" t="s">
        <v>103</v>
      </c>
      <c r="DP5" s="32" t="s">
        <v>104</v>
      </c>
      <c r="DQ5" s="32" t="s">
        <v>105</v>
      </c>
      <c r="DR5" s="32" t="s">
        <v>106</v>
      </c>
      <c r="DS5" s="32" t="s">
        <v>107</v>
      </c>
      <c r="DT5" s="32" t="s">
        <v>97</v>
      </c>
      <c r="DU5" s="32" t="s">
        <v>98</v>
      </c>
      <c r="DV5" s="32" t="s">
        <v>99</v>
      </c>
      <c r="DW5" s="32" t="s">
        <v>100</v>
      </c>
      <c r="DX5" s="32" t="s">
        <v>101</v>
      </c>
      <c r="DY5" s="32" t="s">
        <v>102</v>
      </c>
      <c r="DZ5" s="32" t="s">
        <v>103</v>
      </c>
      <c r="EA5" s="32" t="s">
        <v>104</v>
      </c>
      <c r="EB5" s="32" t="s">
        <v>105</v>
      </c>
      <c r="EC5" s="32" t="s">
        <v>106</v>
      </c>
      <c r="ED5" s="32" t="s">
        <v>107</v>
      </c>
      <c r="EE5" s="32" t="s">
        <v>97</v>
      </c>
      <c r="EF5" s="32" t="s">
        <v>98</v>
      </c>
      <c r="EG5" s="32" t="s">
        <v>99</v>
      </c>
      <c r="EH5" s="32" t="s">
        <v>100</v>
      </c>
      <c r="EI5" s="32" t="s">
        <v>101</v>
      </c>
      <c r="EJ5" s="32" t="s">
        <v>102</v>
      </c>
      <c r="EK5" s="32" t="s">
        <v>103</v>
      </c>
      <c r="EL5" s="32" t="s">
        <v>104</v>
      </c>
      <c r="EM5" s="32" t="s">
        <v>105</v>
      </c>
      <c r="EN5" s="32" t="s">
        <v>106</v>
      </c>
      <c r="EO5" s="32" t="s">
        <v>107</v>
      </c>
    </row>
    <row r="6" spans="1:145" s="36" customFormat="1">
      <c r="A6" s="28" t="s">
        <v>108</v>
      </c>
      <c r="B6" s="33">
        <f>B7</f>
        <v>2016</v>
      </c>
      <c r="C6" s="33">
        <f t="shared" ref="C6:X6" si="3">C7</f>
        <v>423831</v>
      </c>
      <c r="D6" s="33">
        <f t="shared" si="3"/>
        <v>47</v>
      </c>
      <c r="E6" s="33">
        <f t="shared" si="3"/>
        <v>18</v>
      </c>
      <c r="F6" s="33">
        <f t="shared" si="3"/>
        <v>0</v>
      </c>
      <c r="G6" s="33">
        <f t="shared" si="3"/>
        <v>0</v>
      </c>
      <c r="H6" s="33" t="str">
        <f t="shared" si="3"/>
        <v>長崎県　小値賀町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特定地域生活排水処理</v>
      </c>
      <c r="L6" s="33" t="str">
        <f t="shared" si="3"/>
        <v>K3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2.12</v>
      </c>
      <c r="Q6" s="34">
        <f t="shared" si="3"/>
        <v>100</v>
      </c>
      <c r="R6" s="34">
        <f t="shared" si="3"/>
        <v>3130</v>
      </c>
      <c r="S6" s="34">
        <f t="shared" si="3"/>
        <v>2576</v>
      </c>
      <c r="T6" s="34">
        <f t="shared" si="3"/>
        <v>25.52</v>
      </c>
      <c r="U6" s="34">
        <f t="shared" si="3"/>
        <v>100.94</v>
      </c>
      <c r="V6" s="34">
        <f t="shared" si="3"/>
        <v>54</v>
      </c>
      <c r="W6" s="34">
        <f t="shared" si="3"/>
        <v>0.01</v>
      </c>
      <c r="X6" s="34">
        <f t="shared" si="3"/>
        <v>5400</v>
      </c>
      <c r="Y6" s="35">
        <f>IF(Y7="",NA(),Y7)</f>
        <v>28.92</v>
      </c>
      <c r="Z6" s="35">
        <f t="shared" ref="Z6:AH6" si="4">IF(Z7="",NA(),Z7)</f>
        <v>29</v>
      </c>
      <c r="AA6" s="35">
        <f t="shared" si="4"/>
        <v>73.13</v>
      </c>
      <c r="AB6" s="35">
        <f t="shared" si="4"/>
        <v>81.17</v>
      </c>
      <c r="AC6" s="35">
        <f t="shared" si="4"/>
        <v>96.68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5">
        <f t="shared" si="7"/>
        <v>369.31</v>
      </c>
      <c r="BK6" s="35">
        <f t="shared" si="7"/>
        <v>430.64</v>
      </c>
      <c r="BL6" s="35">
        <f t="shared" si="7"/>
        <v>446.63</v>
      </c>
      <c r="BM6" s="35">
        <f t="shared" si="7"/>
        <v>416.91</v>
      </c>
      <c r="BN6" s="35">
        <f t="shared" si="7"/>
        <v>392.19</v>
      </c>
      <c r="BO6" s="35">
        <f t="shared" si="7"/>
        <v>413.5</v>
      </c>
      <c r="BP6" s="34" t="str">
        <f>IF(BP7="","",IF(BP7="-","【-】","【"&amp;SUBSTITUTE(TEXT(BP7,"#,##0.00"),"-","△")&amp;"】"))</f>
        <v>【346.13】</v>
      </c>
      <c r="BQ6" s="35">
        <f>IF(BQ7="",NA(),BQ7)</f>
        <v>32.86</v>
      </c>
      <c r="BR6" s="35">
        <f t="shared" ref="BR6:BZ6" si="8">IF(BR7="",NA(),BR7)</f>
        <v>34.06</v>
      </c>
      <c r="BS6" s="35">
        <f t="shared" si="8"/>
        <v>45.48</v>
      </c>
      <c r="BT6" s="35">
        <f t="shared" si="8"/>
        <v>27.57</v>
      </c>
      <c r="BU6" s="35">
        <f t="shared" si="8"/>
        <v>35.69</v>
      </c>
      <c r="BV6" s="35">
        <f t="shared" si="8"/>
        <v>58.78</v>
      </c>
      <c r="BW6" s="35">
        <f t="shared" si="8"/>
        <v>58.53</v>
      </c>
      <c r="BX6" s="35">
        <f t="shared" si="8"/>
        <v>57.93</v>
      </c>
      <c r="BY6" s="35">
        <f t="shared" si="8"/>
        <v>57.03</v>
      </c>
      <c r="BZ6" s="35">
        <f t="shared" si="8"/>
        <v>55.84</v>
      </c>
      <c r="CA6" s="34" t="str">
        <f>IF(CA7="","",IF(CA7="-","【-】","【"&amp;SUBSTITUTE(TEXT(CA7,"#,##0.00"),"-","△")&amp;"】"))</f>
        <v>【59.83】</v>
      </c>
      <c r="CB6" s="35">
        <f>IF(CB7="",NA(),CB7)</f>
        <v>506.88</v>
      </c>
      <c r="CC6" s="35">
        <f t="shared" ref="CC6:CK6" si="9">IF(CC7="",NA(),CC7)</f>
        <v>493.09</v>
      </c>
      <c r="CD6" s="35">
        <f t="shared" si="9"/>
        <v>364.17</v>
      </c>
      <c r="CE6" s="35">
        <f t="shared" si="9"/>
        <v>628.6</v>
      </c>
      <c r="CF6" s="35">
        <f t="shared" si="9"/>
        <v>476.03</v>
      </c>
      <c r="CG6" s="35">
        <f t="shared" si="9"/>
        <v>257.02999999999997</v>
      </c>
      <c r="CH6" s="35">
        <f t="shared" si="9"/>
        <v>266.57</v>
      </c>
      <c r="CI6" s="35">
        <f t="shared" si="9"/>
        <v>276.93</v>
      </c>
      <c r="CJ6" s="35">
        <f t="shared" si="9"/>
        <v>283.73</v>
      </c>
      <c r="CK6" s="35">
        <f t="shared" si="9"/>
        <v>287.57</v>
      </c>
      <c r="CL6" s="34" t="str">
        <f>IF(CL7="","",IF(CL7="-","【-】","【"&amp;SUBSTITUTE(TEXT(CL7,"#,##0.00"),"-","△")&amp;"】"))</f>
        <v>【268.69】</v>
      </c>
      <c r="CM6" s="35">
        <f>IF(CM7="",NA(),CM7)</f>
        <v>23.68</v>
      </c>
      <c r="CN6" s="35">
        <f t="shared" ref="CN6:CV6" si="10">IF(CN7="",NA(),CN7)</f>
        <v>28.95</v>
      </c>
      <c r="CO6" s="35">
        <f t="shared" si="10"/>
        <v>34.21</v>
      </c>
      <c r="CP6" s="35" t="str">
        <f t="shared" si="10"/>
        <v>-</v>
      </c>
      <c r="CQ6" s="35" t="str">
        <f t="shared" si="10"/>
        <v>-</v>
      </c>
      <c r="CR6" s="35">
        <f t="shared" si="10"/>
        <v>61.93</v>
      </c>
      <c r="CS6" s="35">
        <f t="shared" si="10"/>
        <v>58.06</v>
      </c>
      <c r="CT6" s="35">
        <f t="shared" si="10"/>
        <v>59.08</v>
      </c>
      <c r="CU6" s="35">
        <f t="shared" si="10"/>
        <v>58.25</v>
      </c>
      <c r="CV6" s="35">
        <f t="shared" si="10"/>
        <v>61.55</v>
      </c>
      <c r="CW6" s="34" t="str">
        <f>IF(CW7="","",IF(CW7="-","【-】","【"&amp;SUBSTITUTE(TEXT(CW7,"#,##0.00"),"-","△")&amp;"】"))</f>
        <v>【61.71】</v>
      </c>
      <c r="CX6" s="35">
        <f>IF(CX7="",NA(),CX7)</f>
        <v>88.33</v>
      </c>
      <c r="CY6" s="35">
        <f t="shared" ref="CY6:DG6" si="11">IF(CY7="",NA(),CY7)</f>
        <v>96.61</v>
      </c>
      <c r="CZ6" s="35">
        <f t="shared" si="11"/>
        <v>96.49</v>
      </c>
      <c r="DA6" s="35">
        <f t="shared" si="11"/>
        <v>100</v>
      </c>
      <c r="DB6" s="35">
        <f t="shared" si="11"/>
        <v>100</v>
      </c>
      <c r="DC6" s="35">
        <f t="shared" si="11"/>
        <v>77.25</v>
      </c>
      <c r="DD6" s="35">
        <f t="shared" si="11"/>
        <v>75.790000000000006</v>
      </c>
      <c r="DE6" s="35">
        <f t="shared" si="11"/>
        <v>77.12</v>
      </c>
      <c r="DF6" s="35">
        <f t="shared" si="11"/>
        <v>68.150000000000006</v>
      </c>
      <c r="DG6" s="35">
        <f t="shared" si="11"/>
        <v>67.489999999999995</v>
      </c>
      <c r="DH6" s="34" t="str">
        <f>IF(DH7="","",IF(DH7="-","【-】","【"&amp;SUBSTITUTE(TEXT(DH7,"#,##0.00"),"-","△")&amp;"】"))</f>
        <v>【75.78】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5" t="str">
        <f>IF(EE7="",NA(),EE7)</f>
        <v>-</v>
      </c>
      <c r="EF6" s="35" t="str">
        <f t="shared" ref="EF6:EN6" si="14">IF(EF7="",NA(),EF7)</f>
        <v>-</v>
      </c>
      <c r="EG6" s="35" t="str">
        <f t="shared" si="14"/>
        <v>-</v>
      </c>
      <c r="EH6" s="35" t="str">
        <f t="shared" si="14"/>
        <v>-</v>
      </c>
      <c r="EI6" s="35" t="str">
        <f t="shared" si="14"/>
        <v>-</v>
      </c>
      <c r="EJ6" s="35" t="str">
        <f t="shared" si="14"/>
        <v>-</v>
      </c>
      <c r="EK6" s="35" t="str">
        <f t="shared" si="14"/>
        <v>-</v>
      </c>
      <c r="EL6" s="35" t="str">
        <f t="shared" si="14"/>
        <v>-</v>
      </c>
      <c r="EM6" s="35" t="str">
        <f t="shared" si="14"/>
        <v>-</v>
      </c>
      <c r="EN6" s="35" t="str">
        <f t="shared" si="14"/>
        <v>-</v>
      </c>
      <c r="EO6" s="34" t="str">
        <f>IF(EO7="","",IF(EO7="-","【-】","【"&amp;SUBSTITUTE(TEXT(EO7,"#,##0.00"),"-","△")&amp;"】"))</f>
        <v>【-】</v>
      </c>
    </row>
    <row r="7" spans="1:145" s="36" customFormat="1">
      <c r="A7" s="28"/>
      <c r="B7" s="37">
        <v>2016</v>
      </c>
      <c r="C7" s="37">
        <v>423831</v>
      </c>
      <c r="D7" s="37">
        <v>47</v>
      </c>
      <c r="E7" s="37">
        <v>18</v>
      </c>
      <c r="F7" s="37">
        <v>0</v>
      </c>
      <c r="G7" s="37">
        <v>0</v>
      </c>
      <c r="H7" s="37" t="s">
        <v>109</v>
      </c>
      <c r="I7" s="37" t="s">
        <v>110</v>
      </c>
      <c r="J7" s="37" t="s">
        <v>111</v>
      </c>
      <c r="K7" s="37" t="s">
        <v>112</v>
      </c>
      <c r="L7" s="37" t="s">
        <v>113</v>
      </c>
      <c r="M7" s="37"/>
      <c r="N7" s="38" t="s">
        <v>114</v>
      </c>
      <c r="O7" s="38" t="s">
        <v>115</v>
      </c>
      <c r="P7" s="38">
        <v>2.12</v>
      </c>
      <c r="Q7" s="38">
        <v>100</v>
      </c>
      <c r="R7" s="38">
        <v>3130</v>
      </c>
      <c r="S7" s="38">
        <v>2576</v>
      </c>
      <c r="T7" s="38">
        <v>25.52</v>
      </c>
      <c r="U7" s="38">
        <v>100.94</v>
      </c>
      <c r="V7" s="38">
        <v>54</v>
      </c>
      <c r="W7" s="38">
        <v>0.01</v>
      </c>
      <c r="X7" s="38">
        <v>5400</v>
      </c>
      <c r="Y7" s="38">
        <v>28.92</v>
      </c>
      <c r="Z7" s="38">
        <v>29</v>
      </c>
      <c r="AA7" s="38">
        <v>73.13</v>
      </c>
      <c r="AB7" s="38">
        <v>81.17</v>
      </c>
      <c r="AC7" s="38">
        <v>96.68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369.31</v>
      </c>
      <c r="BK7" s="38">
        <v>430.64</v>
      </c>
      <c r="BL7" s="38">
        <v>446.63</v>
      </c>
      <c r="BM7" s="38">
        <v>416.91</v>
      </c>
      <c r="BN7" s="38">
        <v>392.19</v>
      </c>
      <c r="BO7" s="38">
        <v>413.5</v>
      </c>
      <c r="BP7" s="38">
        <v>346.13</v>
      </c>
      <c r="BQ7" s="38">
        <v>32.86</v>
      </c>
      <c r="BR7" s="38">
        <v>34.06</v>
      </c>
      <c r="BS7" s="38">
        <v>45.48</v>
      </c>
      <c r="BT7" s="38">
        <v>27.57</v>
      </c>
      <c r="BU7" s="38">
        <v>35.69</v>
      </c>
      <c r="BV7" s="38">
        <v>58.78</v>
      </c>
      <c r="BW7" s="38">
        <v>58.53</v>
      </c>
      <c r="BX7" s="38">
        <v>57.93</v>
      </c>
      <c r="BY7" s="38">
        <v>57.03</v>
      </c>
      <c r="BZ7" s="38">
        <v>55.84</v>
      </c>
      <c r="CA7" s="38">
        <v>59.83</v>
      </c>
      <c r="CB7" s="38">
        <v>506.88</v>
      </c>
      <c r="CC7" s="38">
        <v>493.09</v>
      </c>
      <c r="CD7" s="38">
        <v>364.17</v>
      </c>
      <c r="CE7" s="38">
        <v>628.6</v>
      </c>
      <c r="CF7" s="38">
        <v>476.03</v>
      </c>
      <c r="CG7" s="38">
        <v>257.02999999999997</v>
      </c>
      <c r="CH7" s="38">
        <v>266.57</v>
      </c>
      <c r="CI7" s="38">
        <v>276.93</v>
      </c>
      <c r="CJ7" s="38">
        <v>283.73</v>
      </c>
      <c r="CK7" s="38">
        <v>287.57</v>
      </c>
      <c r="CL7" s="38">
        <v>268.69</v>
      </c>
      <c r="CM7" s="38">
        <v>23.68</v>
      </c>
      <c r="CN7" s="38">
        <v>28.95</v>
      </c>
      <c r="CO7" s="38">
        <v>34.21</v>
      </c>
      <c r="CP7" s="38" t="s">
        <v>114</v>
      </c>
      <c r="CQ7" s="38" t="s">
        <v>114</v>
      </c>
      <c r="CR7" s="38">
        <v>61.93</v>
      </c>
      <c r="CS7" s="38">
        <v>58.06</v>
      </c>
      <c r="CT7" s="38">
        <v>59.08</v>
      </c>
      <c r="CU7" s="38">
        <v>58.25</v>
      </c>
      <c r="CV7" s="38">
        <v>61.55</v>
      </c>
      <c r="CW7" s="38">
        <v>61.71</v>
      </c>
      <c r="CX7" s="38">
        <v>88.33</v>
      </c>
      <c r="CY7" s="38">
        <v>96.61</v>
      </c>
      <c r="CZ7" s="38">
        <v>96.49</v>
      </c>
      <c r="DA7" s="38">
        <v>100</v>
      </c>
      <c r="DB7" s="38">
        <v>100</v>
      </c>
      <c r="DC7" s="38">
        <v>77.25</v>
      </c>
      <c r="DD7" s="38">
        <v>75.790000000000006</v>
      </c>
      <c r="DE7" s="38">
        <v>77.12</v>
      </c>
      <c r="DF7" s="38">
        <v>68.150000000000006</v>
      </c>
      <c r="DG7" s="38">
        <v>67.489999999999995</v>
      </c>
      <c r="DH7" s="38">
        <v>75.78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 t="s">
        <v>114</v>
      </c>
      <c r="EF7" s="38" t="s">
        <v>114</v>
      </c>
      <c r="EG7" s="38" t="s">
        <v>114</v>
      </c>
      <c r="EH7" s="38" t="s">
        <v>114</v>
      </c>
      <c r="EI7" s="38" t="s">
        <v>114</v>
      </c>
      <c r="EJ7" s="38" t="s">
        <v>114</v>
      </c>
      <c r="EK7" s="38" t="s">
        <v>114</v>
      </c>
      <c r="EL7" s="38" t="s">
        <v>114</v>
      </c>
      <c r="EM7" s="38" t="s">
        <v>114</v>
      </c>
      <c r="EN7" s="38" t="s">
        <v>114</v>
      </c>
      <c r="EO7" s="38" t="s">
        <v>114</v>
      </c>
    </row>
    <row r="8" spans="1:14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>
      <c r="A9" s="40"/>
      <c r="B9" s="40" t="s">
        <v>116</v>
      </c>
      <c r="C9" s="40" t="s">
        <v>117</v>
      </c>
      <c r="D9" s="40" t="s">
        <v>118</v>
      </c>
      <c r="E9" s="40" t="s">
        <v>119</v>
      </c>
      <c r="F9" s="40" t="s">
        <v>120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>
      <c r="A10" s="40" t="s">
        <v>59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2018-02-08T02:06:13Z</cp:lastPrinted>
  <dcterms:created xsi:type="dcterms:W3CDTF">2017-12-25T02:42:00Z</dcterms:created>
  <dcterms:modified xsi:type="dcterms:W3CDTF">2018-02-19T07:28:20Z</dcterms:modified>
  <cp:category/>
</cp:coreProperties>
</file>