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<sst xmlns="http://schemas.openxmlformats.org/spreadsheetml/2006/main" count="245" uniqueCount="125">
  <si>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</si>
  <si>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</si>
  <si>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</si>
  <si>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</si>
  <si>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</si>
  <si>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</si>
  <si>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</si>
  <si>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</si>
  <si>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</si>
  <si>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</si>
  <si>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</si>
  <si>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</si>
  <si>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</si>
  <si>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</si>
  <si>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</si>
  <si>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</si>
  <si>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</si>
  <si>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</si>
  <si>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</si>
  <si>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</si>
  <si>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</si>
  <si>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</si>
  <si>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</si>
  <si>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</si>
  <si>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</si>
  <si>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</si>
  <si>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</si>
  <si>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</si>
  <si>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</si>
  <si>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</si>
  <si>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</si>
  <si>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</si>
  <si>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</si>
  <si>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</si>
  <si>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</si>
  <si>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</si>
  <si>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</si>
  <si>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</si>
  <si>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</si>
  <si>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</si>
  <si>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</si>
  <si>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</si>
  <si>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</si>
  <si>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</si>
  <si>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</si>
  <si>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</si>
  <si>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</si>
  <si>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</si>
  <si>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</si>
  <si>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</si>
  <si>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</si>
  <si>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</si>
  <si>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</si>
  <si>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</si>
  <si>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</si>
  <si>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</si>
  <si>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</si>
  <si>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</si>
  <si>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</si>
  <si>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</si>
  <si>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</si>
  <si>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</si>
  <si>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</si>
  <si>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</si>
  <si>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</si>
  <si>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</si>
  <si>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</si>
  <si>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</si>
  <si>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</si>
  <si>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</si>
  <si>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</si>
  <si>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</si>
  <si>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</si>
  <si>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</si>
  <si>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</si>
  <si>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</si>
  <si>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</si>
  <si>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</si>
  <si>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</si>
  <si>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</si>
  <si>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</si>
  <si>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</si>
  <si>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</si>
  <si>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</si>
  <si>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</si>
  <si>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</si>
  <si>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</si>
  <si>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</si>
  <si>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</si>
  <si>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</si>
  <si>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</si>
  <si>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</si>
  <si>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</si>
  <si>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</si>
  <si>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</si>
  <si>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</si>
  <si>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</si>
  <si>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</si>
  <si>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</si>
  <si>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</si>
  <si>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</si>
  <si>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</si>
  <si>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</si>
  <si>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</si>
  <si>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</si>
  <si>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</si>
  <si>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</si>
  <si>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</si>
  <si>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</si>
  <si>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南島原市</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</si>
  <si>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</si>
  <si>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</si>
  <si>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</si>
  <si>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</si>
  <si>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</si>
  <si>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</si>
  <si>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</si>
  <si>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</si>
  <si>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</si>
  <si>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</si>
  <si>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</si>
  <si>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</si>
  <si>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・供用開始後間もない（15年未満）ため、特にコメントなし。</t>
    <phoneticPr fontId="4"/>
  </si>
  <si>
    <t>①の収益的収支比率について、減少傾向であるが、これは地方債償還金の返済額増加によるもので、平成28年度にピークを迎え、平成29年度以降改善傾向へと転じる見込みである。使用料においては、微増傾向であるが、総収益については、使用料以外の収入（他会計繰入金）に依存しているところが大きい。
④の企業債残高対事業規模比率について、平成27年度は一般会計負担額の算定方法を見直したことから、数値が高くなった。さらに、平成28年度から分流式下水道等に要する経費の算定方法を適正に見直したため数値が大幅に改善した。
⑤の経費回収率について、使用料が増加傾向ではある。また、平成28年度から分流式下水道等に要する経費の算定方法を見直したことから、昨年までと比べ数値が改善している。数値からも、使用料が少なく、使用料以外の収入に依存していることがうかがえる。類似団体との比較では優位へ転じた。
⑥の汚水処理原価について、平成28年度から分流式に要する経費の算定方法を見直したことから汚水処理経費が減少し、数値が大幅に改善している。類似団体との比較では優位へ転じた。
⑦の施設利用率について、隣接の特定環境保全公共下水道の処理場を利用しているため、利用数値の計上はない。
⑧の水洗化率について、今後、供用開始からの期間が増えるにつれ、水洗化率は増加していくものと思われるが、今後、人口減少の加速から、処理区域内の人口の数は減少するものと思われる。</t>
    <rPh sb="380" eb="382">
      <t>ユウイ</t>
    </rPh>
    <rPh sb="383" eb="384">
      <t>テン</t>
    </rPh>
    <rPh sb="466" eb="468">
      <t>ユウイ</t>
    </rPh>
    <rPh sb="469" eb="470">
      <t>テン</t>
    </rPh>
    <phoneticPr fontId="4"/>
  </si>
  <si>
    <t>・償還金の返済ピークを過ぎるため平成29年以降、収益的収支比率が改善傾向へと転じる見込み。処理区域内人口が400人未満の過疎地域であり、処理区域内人口100人以上5,000人未満の漁業集落排水の中でも処理区域内人口が少なく有収水量が少ない。高齢単身者世帯が急増し、水洗化率の向上が課題である。
・近い将来人口減少に伴う、料金収入の減は避けられない状況である。
・長期的に経営を継続していくには、今後も料金未納者を極力なくし、施設維持管理費の削減等不断の経営改善努力はもとより、大規模な料金改定も視野に入れ、繰入金への依存体質を抜本的に改革しなければならないと思われる。</t>
    <rPh sb="120" eb="122">
      <t>コウレイ</t>
    </rPh>
    <rPh sb="122" eb="124">
      <t>タンシン</t>
    </rPh>
    <rPh sb="124" eb="125">
      <t>シャ</t>
    </rPh>
    <rPh sb="125" eb="127">
      <t>セタイ</t>
    </rPh>
    <rPh sb="128" eb="130">
      <t>キュウゾウ</t>
    </rPh>
    <rPh sb="132" eb="134">
      <t>スイセン</t>
    </rPh>
    <rPh sb="134" eb="135">
      <t>カ</t>
    </rPh>
    <rPh sb="135" eb="136">
      <t>リツ</t>
    </rPh>
    <rPh sb="137" eb="139">
      <t>コウジョウ</t>
    </rPh>
    <rPh sb="140" eb="14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</si>
</sst>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512704"/>
        <c:axId val="521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39512704"/>
        <c:axId val="52153728"/>
      </c:lineChart>
      <c:dateAx>
        <c:axId val="39512704"/>
        <c:scaling>
          <c:orientation val="minMax"/>
        </c:scaling>
        <c:delete val="1"/>
        <c:axPos val="b"/>
        <c:numFmt formatCode="ge" sourceLinked="1"/>
        <c:majorTickMark val="none"/>
        <c:minorTickMark val="none"/>
        <c:tickLblPos val="none"/>
        <c:crossAx val="52153728"/>
        <c:crosses val="autoZero"/>
        <c:auto val="1"/>
        <c:lblOffset val="100"/>
        <c:baseTimeUnit val="years"/>
      </c:dateAx>
      <c:valAx>
        <c:axId val="521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340288"/>
        <c:axId val="393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39340288"/>
        <c:axId val="39358848"/>
      </c:lineChart>
      <c:dateAx>
        <c:axId val="39340288"/>
        <c:scaling>
          <c:orientation val="minMax"/>
        </c:scaling>
        <c:delete val="1"/>
        <c:axPos val="b"/>
        <c:numFmt formatCode="ge" sourceLinked="1"/>
        <c:majorTickMark val="none"/>
        <c:minorTickMark val="none"/>
        <c:tickLblPos val="none"/>
        <c:crossAx val="39358848"/>
        <c:crosses val="autoZero"/>
        <c:auto val="1"/>
        <c:lblOffset val="100"/>
        <c:baseTimeUnit val="years"/>
      </c:dateAx>
      <c:valAx>
        <c:axId val="393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4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40.729999999999997</c:v>
                </c:pt>
                <c:pt idx="1">
                  <c:v>44.36</c:v>
                </c:pt>
                <c:pt idx="2">
                  <c:v>43.68</c:v>
                </c:pt>
                <c:pt idx="3">
                  <c:v>36.590000000000003</c:v>
                </c:pt>
                <c:pt idx="4">
                  <c:v>44.69</c:v>
                </c:pt>
              </c:numCache>
            </c:numRef>
          </c:val>
        </c:ser>
        <c:dLbls>
          <c:showLegendKey val="0"/>
          <c:showVal val="0"/>
          <c:showCatName val="0"/>
          <c:showSerName val="0"/>
          <c:showPercent val="0"/>
          <c:showBubbleSize val="0"/>
        </c:dLbls>
        <c:gapWidth val="150"/>
        <c:axId val="39384960"/>
        <c:axId val="394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39384960"/>
        <c:axId val="39481344"/>
      </c:lineChart>
      <c:dateAx>
        <c:axId val="39384960"/>
        <c:scaling>
          <c:orientation val="minMax"/>
        </c:scaling>
        <c:delete val="1"/>
        <c:axPos val="b"/>
        <c:numFmt formatCode="ge" sourceLinked="1"/>
        <c:majorTickMark val="none"/>
        <c:minorTickMark val="none"/>
        <c:tickLblPos val="none"/>
        <c:crossAx val="39481344"/>
        <c:crosses val="autoZero"/>
        <c:auto val="1"/>
        <c:lblOffset val="100"/>
        <c:baseTimeUnit val="years"/>
      </c:dateAx>
      <c:valAx>
        <c:axId val="394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86.59</c:v>
                </c:pt>
                <c:pt idx="1">
                  <c:v>85.78</c:v>
                </c:pt>
                <c:pt idx="2">
                  <c:v>85.64</c:v>
                </c:pt>
                <c:pt idx="3">
                  <c:v>84.53</c:v>
                </c:pt>
                <c:pt idx="4">
                  <c:v>83.43</c:v>
                </c:pt>
              </c:numCache>
            </c:numRef>
          </c:val>
        </c:ser>
        <c:dLbls>
          <c:showLegendKey val="0"/>
          <c:showVal val="0"/>
          <c:showCatName val="0"/>
          <c:showSerName val="0"/>
          <c:showPercent val="0"/>
          <c:showBubbleSize val="0"/>
        </c:dLbls>
        <c:gapWidth val="150"/>
        <c:axId val="74388608"/>
        <c:axId val="743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388608"/>
        <c:axId val="74391936"/>
      </c:lineChart>
      <c:dateAx>
        <c:axId val="74388608"/>
        <c:scaling>
          <c:orientation val="minMax"/>
        </c:scaling>
        <c:delete val="1"/>
        <c:axPos val="b"/>
        <c:numFmt formatCode="ge" sourceLinked="1"/>
        <c:majorTickMark val="none"/>
        <c:minorTickMark val="none"/>
        <c:tickLblPos val="none"/>
        <c:crossAx val="74391936"/>
        <c:crosses val="autoZero"/>
        <c:auto val="1"/>
        <c:lblOffset val="100"/>
        <c:baseTimeUnit val="years"/>
      </c:dateAx>
      <c:valAx>
        <c:axId val="743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34080"/>
        <c:axId val="864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34080"/>
        <c:axId val="86466944"/>
      </c:lineChart>
      <c:dateAx>
        <c:axId val="84334080"/>
        <c:scaling>
          <c:orientation val="minMax"/>
        </c:scaling>
        <c:delete val="1"/>
        <c:axPos val="b"/>
        <c:numFmt formatCode="ge" sourceLinked="1"/>
        <c:majorTickMark val="none"/>
        <c:minorTickMark val="none"/>
        <c:tickLblPos val="none"/>
        <c:crossAx val="86466944"/>
        <c:crosses val="autoZero"/>
        <c:auto val="1"/>
        <c:lblOffset val="100"/>
        <c:baseTimeUnit val="years"/>
      </c:dateAx>
      <c:valAx>
        <c:axId val="864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121024"/>
        <c:axId val="971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21024"/>
        <c:axId val="97122944"/>
      </c:lineChart>
      <c:dateAx>
        <c:axId val="97121024"/>
        <c:scaling>
          <c:orientation val="minMax"/>
        </c:scaling>
        <c:delete val="1"/>
        <c:axPos val="b"/>
        <c:numFmt formatCode="ge" sourceLinked="1"/>
        <c:majorTickMark val="none"/>
        <c:minorTickMark val="none"/>
        <c:tickLblPos val="none"/>
        <c:crossAx val="97122944"/>
        <c:crosses val="autoZero"/>
        <c:auto val="1"/>
        <c:lblOffset val="100"/>
        <c:baseTimeUnit val="years"/>
      </c:dateAx>
      <c:valAx>
        <c:axId val="971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676672"/>
        <c:axId val="10245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76672"/>
        <c:axId val="102453248"/>
      </c:lineChart>
      <c:dateAx>
        <c:axId val="97676672"/>
        <c:scaling>
          <c:orientation val="minMax"/>
        </c:scaling>
        <c:delete val="1"/>
        <c:axPos val="b"/>
        <c:numFmt formatCode="ge" sourceLinked="1"/>
        <c:majorTickMark val="none"/>
        <c:minorTickMark val="none"/>
        <c:tickLblPos val="none"/>
        <c:crossAx val="102453248"/>
        <c:crosses val="autoZero"/>
        <c:auto val="1"/>
        <c:lblOffset val="100"/>
        <c:baseTimeUnit val="years"/>
      </c:dateAx>
      <c:valAx>
        <c:axId val="10245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508224"/>
        <c:axId val="1115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508224"/>
        <c:axId val="111571712"/>
      </c:lineChart>
      <c:dateAx>
        <c:axId val="103508224"/>
        <c:scaling>
          <c:orientation val="minMax"/>
        </c:scaling>
        <c:delete val="1"/>
        <c:axPos val="b"/>
        <c:numFmt formatCode="ge" sourceLinked="1"/>
        <c:majorTickMark val="none"/>
        <c:minorTickMark val="none"/>
        <c:tickLblPos val="none"/>
        <c:crossAx val="111571712"/>
        <c:crosses val="autoZero"/>
        <c:auto val="1"/>
        <c:lblOffset val="100"/>
        <c:baseTimeUnit val="years"/>
      </c:dateAx>
      <c:valAx>
        <c:axId val="1115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1456.96</c:v>
                </c:pt>
                <c:pt idx="4">
                  <c:v>0</c:v>
                </c:pt>
              </c:numCache>
            </c:numRef>
          </c:val>
        </c:ser>
        <c:dLbls>
          <c:showLegendKey val="0"/>
          <c:showVal val="0"/>
          <c:showCatName val="0"/>
          <c:showSerName val="0"/>
          <c:showPercent val="0"/>
          <c:showBubbleSize val="0"/>
        </c:dLbls>
        <c:gapWidth val="150"/>
        <c:axId val="118400512"/>
        <c:axId val="1184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118400512"/>
        <c:axId val="118420608"/>
      </c:lineChart>
      <c:dateAx>
        <c:axId val="118400512"/>
        <c:scaling>
          <c:orientation val="minMax"/>
        </c:scaling>
        <c:delete val="1"/>
        <c:axPos val="b"/>
        <c:numFmt formatCode="ge" sourceLinked="1"/>
        <c:majorTickMark val="none"/>
        <c:minorTickMark val="none"/>
        <c:tickLblPos val="none"/>
        <c:crossAx val="118420608"/>
        <c:crosses val="autoZero"/>
        <c:auto val="1"/>
        <c:lblOffset val="100"/>
        <c:baseTimeUnit val="years"/>
      </c:dateAx>
      <c:valAx>
        <c:axId val="1184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0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19.61</c:v>
                </c:pt>
                <c:pt idx="1">
                  <c:v>20.39</c:v>
                </c:pt>
                <c:pt idx="2">
                  <c:v>18.690000000000001</c:v>
                </c:pt>
                <c:pt idx="3">
                  <c:v>23.34</c:v>
                </c:pt>
                <c:pt idx="4">
                  <c:v>40.299999999999997</c:v>
                </c:pt>
              </c:numCache>
            </c:numRef>
          </c:val>
        </c:ser>
        <c:dLbls>
          <c:showLegendKey val="0"/>
          <c:showVal val="0"/>
          <c:showCatName val="0"/>
          <c:showSerName val="0"/>
          <c:showPercent val="0"/>
          <c:showBubbleSize val="0"/>
        </c:dLbls>
        <c:gapWidth val="150"/>
        <c:axId val="24015232"/>
        <c:axId val="240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24015232"/>
        <c:axId val="24016384"/>
      </c:lineChart>
      <c:dateAx>
        <c:axId val="24015232"/>
        <c:scaling>
          <c:orientation val="minMax"/>
        </c:scaling>
        <c:delete val="1"/>
        <c:axPos val="b"/>
        <c:numFmt formatCode="ge" sourceLinked="1"/>
        <c:majorTickMark val="none"/>
        <c:minorTickMark val="none"/>
        <c:tickLblPos val="none"/>
        <c:crossAx val="24016384"/>
        <c:crosses val="autoZero"/>
        <c:auto val="1"/>
        <c:lblOffset val="100"/>
        <c:baseTimeUnit val="years"/>
      </c:dateAx>
      <c:valAx>
        <c:axId val="240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699.71</c:v>
                </c:pt>
                <c:pt idx="1">
                  <c:v>675.55</c:v>
                </c:pt>
                <c:pt idx="2">
                  <c:v>762.58</c:v>
                </c:pt>
                <c:pt idx="3">
                  <c:v>613.16999999999996</c:v>
                </c:pt>
                <c:pt idx="4">
                  <c:v>355.47</c:v>
                </c:pt>
              </c:numCache>
            </c:numRef>
          </c:val>
        </c:ser>
        <c:dLbls>
          <c:showLegendKey val="0"/>
          <c:showVal val="0"/>
          <c:showCatName val="0"/>
          <c:showSerName val="0"/>
          <c:showPercent val="0"/>
          <c:showBubbleSize val="0"/>
        </c:dLbls>
        <c:gapWidth val="150"/>
        <c:axId val="39115392"/>
        <c:axId val="393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39115392"/>
        <c:axId val="39326464"/>
      </c:lineChart>
      <c:dateAx>
        <c:axId val="39115392"/>
        <c:scaling>
          <c:orientation val="minMax"/>
        </c:scaling>
        <c:delete val="1"/>
        <c:axPos val="b"/>
        <c:numFmt formatCode="ge" sourceLinked="1"/>
        <c:majorTickMark val="none"/>
        <c:minorTickMark val="none"/>
        <c:tickLblPos val="none"/>
        <c:crossAx val="39326464"/>
        <c:crosses val="autoZero"/>
        <c:auto val="1"/>
        <c:lblOffset val="100"/>
        <c:baseTimeUnit val="years"/>
      </c:dateAx>
      <c:valAx>
        <c:axId val="393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2" zoomScale="75" zoomScaleNormal="75" workbookViewId="0">
      <selection activeCell="BW87" sqref="BW8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長崎県　南島原市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H3</v>
      </c>
      <c r="X8" s="48"/>
      <c r="Y8" s="48"/>
      <c r="Z8" s="48"/>
      <c r="AA8" s="48"/>
      <c r="AB8" s="48"/>
      <c r="AC8" s="48"/>
      <c r="AD8" s="49" t="s">
        <v>121</v>
      </c>
      <c r="AE8" s="49"/>
      <c r="AF8" s="49"/>
      <c r="AG8" s="49"/>
      <c r="AH8" s="49"/>
      <c r="AI8" s="49"/>
      <c r="AJ8" s="49"/>
      <c r="AK8" s="4"/>
      <c r="AL8" s="50">
        <f>データ!S6</f>
        <v>48023</v>
      </c>
      <c r="AM8" s="50"/>
      <c r="AN8" s="50"/>
      <c r="AO8" s="50"/>
      <c r="AP8" s="50"/>
      <c r="AQ8" s="50"/>
      <c r="AR8" s="50"/>
      <c r="AS8" s="50"/>
      <c r="AT8" s="45">
        <f>データ!T6</f>
        <v>170.11</v>
      </c>
      <c r="AU8" s="45"/>
      <c r="AV8" s="45"/>
      <c r="AW8" s="45"/>
      <c r="AX8" s="45"/>
      <c r="AY8" s="45"/>
      <c r="AZ8" s="45"/>
      <c r="BA8" s="45"/>
      <c r="BB8" s="45">
        <f>データ!U6</f>
        <v>282.31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0.77</v>
      </c>
      <c r="Q10" s="45"/>
      <c r="R10" s="45"/>
      <c r="S10" s="45"/>
      <c r="T10" s="45"/>
      <c r="U10" s="45"/>
      <c r="V10" s="45"/>
      <c r="W10" s="45">
        <f>データ!Q6</f>
        <v>97.45</v>
      </c>
      <c r="X10" s="45"/>
      <c r="Y10" s="45"/>
      <c r="Z10" s="45"/>
      <c r="AA10" s="45"/>
      <c r="AB10" s="45"/>
      <c r="AC10" s="45"/>
      <c r="AD10" s="50">
        <f>データ!R6</f>
        <v>2700</v>
      </c>
      <c r="AE10" s="50"/>
      <c r="AF10" s="50"/>
      <c r="AG10" s="50"/>
      <c r="AH10" s="50"/>
      <c r="AI10" s="50"/>
      <c r="AJ10" s="50"/>
      <c r="AK10" s="2"/>
      <c r="AL10" s="50">
        <f>データ!V6</f>
        <v>367</v>
      </c>
      <c r="AM10" s="50"/>
      <c r="AN10" s="50"/>
      <c r="AO10" s="50"/>
      <c r="AP10" s="50"/>
      <c r="AQ10" s="50"/>
      <c r="AR10" s="50"/>
      <c r="AS10" s="50"/>
      <c r="AT10" s="45">
        <f>データ!W6</f>
        <v>0.13</v>
      </c>
      <c r="AU10" s="45"/>
      <c r="AV10" s="45"/>
      <c r="AW10" s="45"/>
      <c r="AX10" s="45"/>
      <c r="AY10" s="45"/>
      <c r="AZ10" s="45"/>
      <c r="BA10" s="45"/>
      <c r="BB10" s="45">
        <f>データ!X6</f>
        <v>2823.08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422142</v>
      </c>
      <c r="D6" s="33">
        <f t="shared" si="3"/>
        <v>47</v>
      </c>
      <c r="E6" s="33">
        <f t="shared" si="3"/>
        <v>17</v>
      </c>
      <c r="F6" s="33">
        <f t="shared" si="3"/>
        <v>6</v>
      </c>
      <c r="G6" s="33">
        <f t="shared" si="3"/>
        <v>0</v>
      </c>
      <c r="H6" s="33" t="str">
        <f t="shared" si="3"/>
        <v>長崎県　南島原市</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0.77</v>
      </c>
      <c r="Q6" s="34">
        <f t="shared" si="3"/>
        <v>97.45</v>
      </c>
      <c r="R6" s="34">
        <f t="shared" si="3"/>
        <v>2700</v>
      </c>
      <c r="S6" s="34">
        <f t="shared" si="3"/>
        <v>48023</v>
      </c>
      <c r="T6" s="34">
        <f t="shared" si="3"/>
        <v>170.11</v>
      </c>
      <c r="U6" s="34">
        <f t="shared" si="3"/>
        <v>282.31</v>
      </c>
      <c r="V6" s="34">
        <f t="shared" si="3"/>
        <v>367</v>
      </c>
      <c r="W6" s="34">
        <f t="shared" si="3"/>
        <v>0.13</v>
      </c>
      <c r="X6" s="34">
        <f t="shared" si="3"/>
        <v>2823.08</v>
      </c>
      <c r="Y6" s="35">
        <f>IF(Y7="",NA(),Y7)</f>
        <v>86.59</v>
      </c>
      <c r="Z6" s="35">
        <f t="shared" ref="Z6:AH6" si="4">IF(Z7="",NA(),Z7)</f>
        <v>85.78</v>
      </c>
      <c r="AA6" s="35">
        <f t="shared" si="4"/>
        <v>85.64</v>
      </c>
      <c r="AB6" s="35">
        <f t="shared" si="4"/>
        <v>84.53</v>
      </c>
      <c r="AC6" s="35">
        <f t="shared" si="4"/>
        <v>83.43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1456.96</v>
      </c>
      <c r="BJ6" s="34">
        <f t="shared" si="7"/>
        <v>0</v>
      </c>
      <c r="BK6" s="35">
        <f t="shared" si="7"/>
        <v>1665.33</v>
      </c>
      <c r="BL6" s="35">
        <f t="shared" si="7"/>
        <v>1716.47</v>
      </c>
      <c r="BM6" s="35">
        <f t="shared" si="7"/>
        <v>1741.94</v>
      </c>
      <c r="BN6" s="35">
        <f t="shared" si="7"/>
        <v>1451.54</v>
      </c>
      <c r="BO6" s="35">
        <f t="shared" si="7"/>
        <v>1700.42</v>
      </c>
      <c r="BP6" s="34" t="str">
        <f>IF(BP7="","",IF(BP7="-","【-】","【"&amp;SUBSTITUTE(TEXT(BP7,"#,##0.00"),"-","△")&amp;"】"))</f>
        <v>【985.48】</v>
      </c>
      <c r="BQ6" s="35">
        <f>IF(BQ7="",NA(),BQ7)</f>
        <v>19.61</v>
      </c>
      <c r="BR6" s="35">
        <f t="shared" ref="BR6:BZ6" si="8">IF(BR7="",NA(),BR7)</f>
        <v>20.39</v>
      </c>
      <c r="BS6" s="35">
        <f t="shared" si="8"/>
        <v>18.690000000000001</v>
      </c>
      <c r="BT6" s="35">
        <f t="shared" si="8"/>
        <v>23.34</v>
      </c>
      <c r="BU6" s="35">
        <f t="shared" si="8"/>
        <v>40.299999999999997</v>
      </c>
      <c r="BV6" s="35">
        <f t="shared" si="8"/>
        <v>37.92</v>
      </c>
      <c r="BW6" s="35">
        <f t="shared" si="8"/>
        <v>35.049999999999997</v>
      </c>
      <c r="BX6" s="35">
        <f t="shared" si="8"/>
        <v>33.86</v>
      </c>
      <c r="BY6" s="35">
        <f t="shared" si="8"/>
        <v>33.58</v>
      </c>
      <c r="BZ6" s="35">
        <f t="shared" si="8"/>
        <v>34.51</v>
      </c>
      <c r="CA6" s="34" t="str">
        <f>IF(CA7="","",IF(CA7="-","【-】","【"&amp;SUBSTITUTE(TEXT(CA7,"#,##0.00"),"-","△")&amp;"】"))</f>
        <v>【45.38】</v>
      </c>
      <c r="CB6" s="35">
        <f>IF(CB7="",NA(),CB7)</f>
        <v>699.71</v>
      </c>
      <c r="CC6" s="35">
        <f t="shared" ref="CC6:CK6" si="9">IF(CC7="",NA(),CC7)</f>
        <v>675.55</v>
      </c>
      <c r="CD6" s="35">
        <f t="shared" si="9"/>
        <v>762.58</v>
      </c>
      <c r="CE6" s="35">
        <f t="shared" si="9"/>
        <v>613.16999999999996</v>
      </c>
      <c r="CF6" s="35">
        <f t="shared" si="9"/>
        <v>355.47</v>
      </c>
      <c r="CG6" s="35">
        <f t="shared" si="9"/>
        <v>438.71</v>
      </c>
      <c r="CH6" s="35">
        <f t="shared" si="9"/>
        <v>463.38</v>
      </c>
      <c r="CI6" s="35">
        <f t="shared" si="9"/>
        <v>510.15</v>
      </c>
      <c r="CJ6" s="35">
        <f t="shared" si="9"/>
        <v>514.39</v>
      </c>
      <c r="CK6" s="35">
        <f t="shared" si="9"/>
        <v>476.11</v>
      </c>
      <c r="CL6" s="34" t="str">
        <f>IF(CL7="","",IF(CL7="-","【-】","【"&amp;SUBSTITUTE(TEXT(CL7,"#,##0.00"),"-","△")&amp;"】"))</f>
        <v>【377.04】</v>
      </c>
      <c r="CM6" s="35" t="str">
        <f>IF(CM7="",NA(),CM7)</f>
        <v>-</v>
      </c>
      <c r="CN6" s="35" t="str">
        <f t="shared" ref="CN6:CV6" si="10">IF(CN7="",NA(),CN7)</f>
        <v>-</v>
      </c>
      <c r="CO6" s="35" t="str">
        <f t="shared" si="10"/>
        <v>-</v>
      </c>
      <c r="CP6" s="35" t="str">
        <f t="shared" si="10"/>
        <v>-</v>
      </c>
      <c r="CQ6" s="35" t="str">
        <f t="shared" si="10"/>
        <v>-</v>
      </c>
      <c r="CR6" s="35">
        <f t="shared" si="10"/>
        <v>33.81</v>
      </c>
      <c r="CS6" s="35">
        <f t="shared" si="10"/>
        <v>31.37</v>
      </c>
      <c r="CT6" s="35">
        <f t="shared" si="10"/>
        <v>29.86</v>
      </c>
      <c r="CU6" s="35">
        <f t="shared" si="10"/>
        <v>29.28</v>
      </c>
      <c r="CV6" s="35">
        <f t="shared" si="10"/>
        <v>29.4</v>
      </c>
      <c r="CW6" s="34" t="str">
        <f>IF(CW7="","",IF(CW7="-","【-】","【"&amp;SUBSTITUTE(TEXT(CW7,"#,##0.00"),"-","△")&amp;"】"))</f>
        <v>【34.15】</v>
      </c>
      <c r="CX6" s="35">
        <f>IF(CX7="",NA(),CX7)</f>
        <v>40.729999999999997</v>
      </c>
      <c r="CY6" s="35">
        <f t="shared" ref="CY6:DG6" si="11">IF(CY7="",NA(),CY7)</f>
        <v>44.36</v>
      </c>
      <c r="CZ6" s="35">
        <f t="shared" si="11"/>
        <v>43.68</v>
      </c>
      <c r="DA6" s="35">
        <f t="shared" si="11"/>
        <v>36.590000000000003</v>
      </c>
      <c r="DB6" s="35">
        <f t="shared" si="11"/>
        <v>44.69</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x14ac:dyDescent="0.15">
      <c r="A7" s="28"/>
      <c r="B7" s="37">
        <v>2016</v>
      </c>
      <c r="C7" s="37">
        <v>422142</v>
      </c>
      <c r="D7" s="37">
        <v>47</v>
      </c>
      <c r="E7" s="37">
        <v>17</v>
      </c>
      <c r="F7" s="37">
        <v>6</v>
      </c>
      <c r="G7" s="37">
        <v>0</v>
      </c>
      <c r="H7" s="37" t="s">
        <v>109</v>
      </c>
      <c r="I7" s="37" t="s">
        <v>110</v>
      </c>
      <c r="J7" s="37" t="s">
        <v>111</v>
      </c>
      <c r="K7" s="37" t="s">
        <v>112</v>
      </c>
      <c r="L7" s="37" t="s">
        <v>113</v>
      </c>
      <c r="M7" s="37"/>
      <c r="N7" s="38" t="s">
        <v>114</v>
      </c>
      <c r="O7" s="38" t="s">
        <v>115</v>
      </c>
      <c r="P7" s="38">
        <v>0.77</v>
      </c>
      <c r="Q7" s="38">
        <v>97.45</v>
      </c>
      <c r="R7" s="38">
        <v>2700</v>
      </c>
      <c r="S7" s="38">
        <v>48023</v>
      </c>
      <c r="T7" s="38">
        <v>170.11</v>
      </c>
      <c r="U7" s="38">
        <v>282.31</v>
      </c>
      <c r="V7" s="38">
        <v>367</v>
      </c>
      <c r="W7" s="38">
        <v>0.13</v>
      </c>
      <c r="X7" s="38">
        <v>2823.08</v>
      </c>
      <c r="Y7" s="38">
        <v>86.59</v>
      </c>
      <c r="Z7" s="38">
        <v>85.78</v>
      </c>
      <c r="AA7" s="38">
        <v>85.64</v>
      </c>
      <c r="AB7" s="38">
        <v>84.53</v>
      </c>
      <c r="AC7" s="38">
        <v>83.43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1456.96</v>
      </c>
      <c r="BJ7" s="38">
        <v>0</v>
      </c>
      <c r="BK7" s="38">
        <v>1665.33</v>
      </c>
      <c r="BL7" s="38">
        <v>1716.47</v>
      </c>
      <c r="BM7" s="38">
        <v>1741.94</v>
      </c>
      <c r="BN7" s="38">
        <v>1451.54</v>
      </c>
      <c r="BO7" s="38">
        <v>1700.42</v>
      </c>
      <c r="BP7" s="38">
        <v>985.48</v>
      </c>
      <c r="BQ7" s="38">
        <v>19.61</v>
      </c>
      <c r="BR7" s="38">
        <v>20.39</v>
      </c>
      <c r="BS7" s="38">
        <v>18.690000000000001</v>
      </c>
      <c r="BT7" s="38">
        <v>23.34</v>
      </c>
      <c r="BU7" s="38">
        <v>40.299999999999997</v>
      </c>
      <c r="BV7" s="38">
        <v>37.92</v>
      </c>
      <c r="BW7" s="38">
        <v>35.049999999999997</v>
      </c>
      <c r="BX7" s="38">
        <v>33.86</v>
      </c>
      <c r="BY7" s="38">
        <v>33.58</v>
      </c>
      <c r="BZ7" s="38">
        <v>34.51</v>
      </c>
      <c r="CA7" s="38">
        <v>45.38</v>
      </c>
      <c r="CB7" s="38">
        <v>699.71</v>
      </c>
      <c r="CC7" s="38">
        <v>675.55</v>
      </c>
      <c r="CD7" s="38">
        <v>762.58</v>
      </c>
      <c r="CE7" s="38">
        <v>613.16999999999996</v>
      </c>
      <c r="CF7" s="38">
        <v>355.47</v>
      </c>
      <c r="CG7" s="38">
        <v>438.71</v>
      </c>
      <c r="CH7" s="38">
        <v>463.38</v>
      </c>
      <c r="CI7" s="38">
        <v>510.15</v>
      </c>
      <c r="CJ7" s="38">
        <v>514.39</v>
      </c>
      <c r="CK7" s="38">
        <v>476.11</v>
      </c>
      <c r="CL7" s="38">
        <v>377.04</v>
      </c>
      <c r="CM7" s="38" t="s">
        <v>114</v>
      </c>
      <c r="CN7" s="38" t="s">
        <v>114</v>
      </c>
      <c r="CO7" s="38" t="s">
        <v>114</v>
      </c>
      <c r="CP7" s="38" t="s">
        <v>114</v>
      </c>
      <c r="CQ7" s="38" t="s">
        <v>114</v>
      </c>
      <c r="CR7" s="38">
        <v>33.81</v>
      </c>
      <c r="CS7" s="38">
        <v>31.37</v>
      </c>
      <c r="CT7" s="38">
        <v>29.86</v>
      </c>
      <c r="CU7" s="38">
        <v>29.28</v>
      </c>
      <c r="CV7" s="38">
        <v>29.4</v>
      </c>
      <c r="CW7" s="38">
        <v>34.15</v>
      </c>
      <c r="CX7" s="38">
        <v>40.729999999999997</v>
      </c>
      <c r="CY7" s="38">
        <v>44.36</v>
      </c>
      <c r="CZ7" s="38">
        <v>43.68</v>
      </c>
      <c r="DA7" s="38">
        <v>36.590000000000003</v>
      </c>
      <c r="DB7" s="38">
        <v>44.69</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432</cp:lastModifiedBy>
  <cp:lastPrinted>2018-02-02T04:59:05Z</cp:lastPrinted>
  <dcterms:created xsi:type="dcterms:W3CDTF">2017-12-25T02:36:44Z</dcterms:created>
  <dcterms:modified xsi:type="dcterms:W3CDTF">2018-02-02T04:59:09Z</dcterms:modified>
  <cp:category/>
</cp:coreProperties>
</file>