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92.5\水道局\水道局財務課\経理係\●40経営比較分析の公表\平成30年度（H29決算）\02回答\水道\"/>
    </mc:Choice>
  </mc:AlternateContent>
  <workbookProtection workbookAlgorithmName="SHA-512" workbookHashValue="v12pGi5BghvGpekxQqEzOcSa088Z4eVA1rQmvvRcj+yC2Kc5jVVYjwAtCf3iOxMj8WKqDXkVPS3q7lNw21mJJg==" workbookSaltValue="ixg0Os4BuLePzvCcADT0Jw==" workbookSpinCount="100000" lockStructure="1"/>
  <bookViews>
    <workbookView xWindow="0" yWindow="0" windowWidth="16005" windowHeight="1036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<sst xmlns="http://schemas.openxmlformats.org/spreadsheetml/2006/main" count="232" uniqueCount="120">
  <si>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</si>
  <si>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</si>
  <si>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</si>
  <si>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</si>
  <si>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</si>
  <si>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</si>
  <si>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</si>
  <si>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</si>
  <si>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</si>
  <si>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</si>
  <si>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</si>
  <si>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</si>
  <si>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</si>
  <si>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</si>
  <si>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</si>
  <si>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</si>
  <si>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</si>
  <si>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</si>
  <si>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</si>
  <si>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</si>
  <si>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</si>
  <si>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</si>
  <si>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</si>
  <si>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</si>
  <si>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</si>
  <si>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</si>
  <si>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</si>
  <si>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</si>
  <si>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</si>
  <si>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</si>
  <si>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</si>
  <si>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</si>
  <si>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</si>
  <si>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</si>
  <si>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</si>
  <si>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</si>
  <si>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</si>
  <si>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</si>
  <si>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</si>
  <si>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</si>
  <si>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</si>
  <si>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</si>
  <si>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</si>
  <si>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</si>
  <si>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</si>
  <si>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</si>
  <si>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</si>
  <si>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</si>
  <si>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</si>
  <si>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</si>
  <si>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</si>
  <si>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</si>
  <si>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</si>
  <si>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</si>
  <si>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</si>
  <si>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</si>
  <si>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</si>
  <si>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</si>
  <si>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</si>
  <si>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</si>
  <si>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</si>
  <si>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</si>
  <si>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</si>
  <si>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</si>
  <si>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</si>
  <si>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</si>
  <si>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</si>
  <si>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</si>
  <si>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</si>
  <si>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</si>
  <si>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</si>
  <si>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</si>
  <si>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</si>
  <si>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</si>
  <si>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</si>
  <si>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</si>
  <si>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</si>
  <si>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</si>
  <si>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</si>
  <si>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</si>
  <si>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</si>
  <si>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</si>
  <si>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</si>
  <si>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</si>
  <si>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</si>
  <si>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</si>
  <si>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</si>
  <si>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</si>
  <si>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</si>
  <si>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</si>
  <si>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</si>
  <si>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</si>
  <si>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</si>
  <si>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</si>
  <si>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</si>
  <si>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</si>
  <si>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</si>
  <si>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</si>
  <si>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</si>
  <si>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</si>
  <si>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</si>
  <si>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</si>
  <si>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</si>
  <si>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</si>
  <si>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</si>
  <si>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</si>
  <si>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</si>
  <si>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</si>
  <si>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</si>
  <si>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</si>
  <si>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</si>
  <si>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</si>
  <si>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</si>
  <si>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</si>
  <si>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</si>
  <si>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</si>
  <si>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</si>
  <si>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H22に料金改定を行ったことで、料金による収入が確保でき、経営の健全性は保たれている。しかし、浄水場、基幹配水本管の更新を行っていることから、財政的弾力性が逓減傾向にある。
　また、老朽化の状況においては、管路経年化率は、H29は類似団体平均を下回っているものの、年々増加している状況であり、水道事業を持続可能なものとしていくために、機能維持のための適切な更新を行っていく必要がある。
　さらに、地理的特性により施設数も多いことから、今後アセットマネジメントシステムの運用の中で可能な限り施設の統廃合や長寿命化等によるライフサイクルコストの低減など投資規模の最適化について検討し、併せて健全な経営の持続を図るための方策の検討を進めていかなければならない。
</t>
    <phoneticPr fontId="4"/>
  </si>
  <si>
    <r>
      <rPr>
        <b/>
        <sz val="10"/>
        <color theme="1"/>
        <rFont val="ＭＳ ゴシック"/>
        <family val="3"/>
        <charset val="128"/>
      </rPr>
      <t>①経常収支比率③流動比率</t>
    </r>
    <r>
      <rPr>
        <sz val="10"/>
        <color theme="1"/>
        <rFont val="ＭＳ ゴシック"/>
        <family val="3"/>
        <charset val="128"/>
      </rPr>
      <t xml:space="preserve">
　H29の経常収支比率は、類似団体平均値を若干上回った。前年度と比較し、事業収益が増加するとともに、事業費用が減少したことから、経常収支比率は1.64ポイント上昇している。流動比率は100％以上で一時借入金もなく安全ではあるが、類似団体との比較では平均を下回っている。
</t>
    </r>
    <r>
      <rPr>
        <b/>
        <sz val="10"/>
        <color theme="1"/>
        <rFont val="ＭＳ ゴシック"/>
        <family val="3"/>
        <charset val="128"/>
      </rPr>
      <t>②累積欠損金比率、⑤料金回収率</t>
    </r>
    <r>
      <rPr>
        <sz val="10"/>
        <color theme="1"/>
        <rFont val="ＭＳ ゴシック"/>
        <family val="3"/>
        <charset val="128"/>
      </rPr>
      <t xml:space="preserve">
　調査期間の5年間において欠損金は生じておらず、給水に係る費用を料金で賄えている。
</t>
    </r>
    <r>
      <rPr>
        <b/>
        <sz val="10"/>
        <color theme="1"/>
        <rFont val="ＭＳ ゴシック"/>
        <family val="3"/>
        <charset val="128"/>
      </rPr>
      <t>④企業債残高対給水収益比率</t>
    </r>
    <r>
      <rPr>
        <sz val="10"/>
        <color theme="1"/>
        <rFont val="ＭＳ ゴシック"/>
        <family val="3"/>
        <charset val="128"/>
      </rPr>
      <t xml:space="preserve">
　企業債残高は減少しているものの、類似団体平均値を上回っており、給水収益の約5倍となっている。
</t>
    </r>
    <r>
      <rPr>
        <b/>
        <sz val="10"/>
        <color theme="1"/>
        <rFont val="ＭＳ ゴシック"/>
        <family val="3"/>
        <charset val="128"/>
      </rPr>
      <t>⑥給水原価</t>
    </r>
    <r>
      <rPr>
        <sz val="10"/>
        <color theme="1"/>
        <rFont val="ＭＳ ゴシック"/>
        <family val="3"/>
        <charset val="128"/>
      </rPr>
      <t xml:space="preserve">
　類似団体平均値を上回っており、これは本市の地理的特性により整備した施設数が多く、資本費及び維持管理に係る経費が高くなっているためである。なお、新浄水場の運用開始に伴う減価償却費の発生などにより、H27からH29まで同水準となっている。
</t>
    </r>
    <r>
      <rPr>
        <b/>
        <sz val="10"/>
        <color theme="1"/>
        <rFont val="ＭＳ ゴシック"/>
        <family val="3"/>
        <charset val="128"/>
      </rPr>
      <t>⑦施設利用率</t>
    </r>
    <r>
      <rPr>
        <sz val="10"/>
        <color theme="1"/>
        <rFont val="ＭＳ ゴシック"/>
        <family val="3"/>
        <charset val="128"/>
      </rPr>
      <t xml:space="preserve">
H27に2つの浄水場を統合した新浄水場での運用を開始したことで、類似団体平均値を上回っている。H29は直近2年と同水準の利用率となっている。
</t>
    </r>
    <r>
      <rPr>
        <b/>
        <sz val="10"/>
        <color theme="1"/>
        <rFont val="ＭＳ ゴシック"/>
        <family val="3"/>
        <charset val="128"/>
      </rPr>
      <t>⑧有収率</t>
    </r>
    <r>
      <rPr>
        <sz val="10"/>
        <color theme="1"/>
        <rFont val="ＭＳ ゴシック"/>
        <family val="3"/>
        <charset val="128"/>
      </rPr>
      <t xml:space="preserve">
類似団体平均値を下回っており、H29はH28と比べ約0.5ポイント低下した。遠方監視装置の活用、高水圧地域における適正水圧のための減圧弁設置及び配水ブロック化などの漏水防止対策を講じ、有収率向上に努めている。
</t>
    </r>
    <rPh sb="451" eb="453">
      <t>チョッキン</t>
    </rPh>
    <rPh sb="454" eb="455">
      <t>ネン</t>
    </rPh>
    <phoneticPr fontId="4"/>
  </si>
  <si>
    <r>
      <rPr>
        <b/>
        <sz val="10"/>
        <color theme="1"/>
        <rFont val="ＭＳ ゴシック"/>
        <family val="3"/>
        <charset val="128"/>
      </rPr>
      <t>①有形固定資産減価償却率</t>
    </r>
    <r>
      <rPr>
        <sz val="10"/>
        <color theme="1"/>
        <rFont val="ＭＳ ゴシック"/>
        <family val="3"/>
        <charset val="128"/>
      </rPr>
      <t xml:space="preserve">
　H26には新浄水場の完成に伴い類似団体平均値を下回ったものの、年々資産の老朽化が進んでおり、H28以降は類似団体平均値を上回っている。
</t>
    </r>
    <r>
      <rPr>
        <b/>
        <sz val="10"/>
        <color theme="1"/>
        <rFont val="ＭＳ ゴシック"/>
        <family val="3"/>
        <charset val="128"/>
      </rPr>
      <t>②管路経年化率</t>
    </r>
    <r>
      <rPr>
        <sz val="10"/>
        <color theme="1"/>
        <rFont val="ＭＳ ゴシック"/>
        <family val="3"/>
        <charset val="128"/>
      </rPr>
      <t xml:space="preserve">
　H29はH28同様に類似団体平均値より下回っているものの年々増加している。老朽管を積極的に解消することで、率の増加については類似団体平均値より低く抑えることができた。
</t>
    </r>
    <r>
      <rPr>
        <b/>
        <sz val="10"/>
        <color theme="1"/>
        <rFont val="ＭＳ ゴシック"/>
        <family val="3"/>
        <charset val="128"/>
      </rPr>
      <t>③管路更新率</t>
    </r>
    <r>
      <rPr>
        <sz val="10"/>
        <color theme="1"/>
        <rFont val="ＭＳ ゴシック"/>
        <family val="3"/>
        <charset val="128"/>
      </rPr>
      <t xml:space="preserve">
　H29は小口径の更新が多かったことからH28より更新率が増加し、類似団体平均値を上回った。</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</si>
</sst>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0.56000000000000005</c:v>
                </c:pt>
                <c:pt idx="1">
                  <c:v>0.65</c:v>
                </c:pt>
                <c:pt idx="2">
                  <c:v>0.73</c:v>
                </c:pt>
                <c:pt idx="3">
                  <c:v>0.65</c:v>
                </c:pt>
                <c:pt idx="4">
                  <c:v>0.81</c:v>
                </c:pt>
              </c:numCache>
            </c:numRef>
          </c:val>
          <c:extLst xmlns:c16r2="http://schemas.microsoft.com/office/drawing/2015/06/chart">
            <c:ext xmlns:c16="http://schemas.microsoft.com/office/drawing/2014/chart" uri="{C3380CC4-5D6E-409C-BE32-E72D297353CC}">
              <c16:uniqueId val="{00000000-C618-4C89-BB44-23E327813C08}"/>
            </c:ext>
          </c:extLst>
        </c:ser>
        <c:dLbls>
          <c:showLegendKey val="0"/>
          <c:showVal val="0"/>
          <c:showCatName val="0"/>
          <c:showSerName val="0"/>
          <c:showPercent val="0"/>
          <c:showBubbleSize val="0"/>
        </c:dLbls>
        <c:gapWidth val="150"/>
        <c:axId val="170984840"/>
        <c:axId val="17098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C618-4C89-BB44-23E327813C08}"/>
            </c:ext>
          </c:extLst>
        </c:ser>
        <c:dLbls>
          <c:showLegendKey val="0"/>
          <c:showVal val="0"/>
          <c:showCatName val="0"/>
          <c:showSerName val="0"/>
          <c:showPercent val="0"/>
          <c:showBubbleSize val="0"/>
        </c:dLbls>
        <c:marker val="1"/>
        <c:smooth val="0"/>
        <c:axId val="170984840"/>
        <c:axId val="170987584"/>
      </c:lineChart>
      <c:dateAx>
        <c:axId val="170984840"/>
        <c:scaling>
          <c:orientation val="minMax"/>
        </c:scaling>
        <c:delete val="1"/>
        <c:axPos val="b"/>
        <c:numFmt formatCode="ge" sourceLinked="1"/>
        <c:majorTickMark val="none"/>
        <c:minorTickMark val="none"/>
        <c:tickLblPos val="none"/>
        <c:crossAx val="170987584"/>
        <c:crosses val="autoZero"/>
        <c:auto val="1"/>
        <c:lblOffset val="100"/>
        <c:baseTimeUnit val="years"/>
      </c:dateAx>
      <c:valAx>
        <c:axId val="17098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8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60.43</c:v>
                </c:pt>
                <c:pt idx="1">
                  <c:v>58.69</c:v>
                </c:pt>
                <c:pt idx="2">
                  <c:v>68.09</c:v>
                </c:pt>
                <c:pt idx="3">
                  <c:v>68.41</c:v>
                </c:pt>
                <c:pt idx="4">
                  <c:v>68.849999999999994</c:v>
                </c:pt>
              </c:numCache>
            </c:numRef>
          </c:val>
          <c:extLst xmlns:c16r2="http://schemas.microsoft.com/office/drawing/2015/06/chart">
            <c:ext xmlns:c16="http://schemas.microsoft.com/office/drawing/2014/chart" uri="{C3380CC4-5D6E-409C-BE32-E72D297353CC}">
              <c16:uniqueId val="{00000000-B466-4E87-8950-B304C68F91E9}"/>
            </c:ext>
          </c:extLst>
        </c:ser>
        <c:dLbls>
          <c:showLegendKey val="0"/>
          <c:showVal val="0"/>
          <c:showCatName val="0"/>
          <c:showSerName val="0"/>
          <c:showPercent val="0"/>
          <c:showBubbleSize val="0"/>
        </c:dLbls>
        <c:gapWidth val="150"/>
        <c:axId val="314806376"/>
        <c:axId val="31480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B466-4E87-8950-B304C68F91E9}"/>
            </c:ext>
          </c:extLst>
        </c:ser>
        <c:dLbls>
          <c:showLegendKey val="0"/>
          <c:showVal val="0"/>
          <c:showCatName val="0"/>
          <c:showSerName val="0"/>
          <c:showPercent val="0"/>
          <c:showBubbleSize val="0"/>
        </c:dLbls>
        <c:marker val="1"/>
        <c:smooth val="0"/>
        <c:axId val="314806376"/>
        <c:axId val="314806768"/>
      </c:lineChart>
      <c:dateAx>
        <c:axId val="314806376"/>
        <c:scaling>
          <c:orientation val="minMax"/>
        </c:scaling>
        <c:delete val="1"/>
        <c:axPos val="b"/>
        <c:numFmt formatCode="ge" sourceLinked="1"/>
        <c:majorTickMark val="none"/>
        <c:minorTickMark val="none"/>
        <c:tickLblPos val="none"/>
        <c:crossAx val="314806768"/>
        <c:crosses val="autoZero"/>
        <c:auto val="1"/>
        <c:lblOffset val="100"/>
        <c:baseTimeUnit val="years"/>
      </c:dateAx>
      <c:valAx>
        <c:axId val="31480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80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85.6</c:v>
                </c:pt>
                <c:pt idx="1">
                  <c:v>85.97</c:v>
                </c:pt>
                <c:pt idx="2">
                  <c:v>84.91</c:v>
                </c:pt>
                <c:pt idx="3">
                  <c:v>85.24</c:v>
                </c:pt>
                <c:pt idx="4">
                  <c:v>84.73</c:v>
                </c:pt>
              </c:numCache>
            </c:numRef>
          </c:val>
          <c:extLst xmlns:c16r2="http://schemas.microsoft.com/office/drawing/2015/06/chart">
            <c:ext xmlns:c16="http://schemas.microsoft.com/office/drawing/2014/chart" uri="{C3380CC4-5D6E-409C-BE32-E72D297353CC}">
              <c16:uniqueId val="{00000000-D760-47F3-8DF0-C8813EACA51D}"/>
            </c:ext>
          </c:extLst>
        </c:ser>
        <c:dLbls>
          <c:showLegendKey val="0"/>
          <c:showVal val="0"/>
          <c:showCatName val="0"/>
          <c:showSerName val="0"/>
          <c:showPercent val="0"/>
          <c:showBubbleSize val="0"/>
        </c:dLbls>
        <c:gapWidth val="150"/>
        <c:axId val="313231656"/>
        <c:axId val="31323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D760-47F3-8DF0-C8813EACA51D}"/>
            </c:ext>
          </c:extLst>
        </c:ser>
        <c:dLbls>
          <c:showLegendKey val="0"/>
          <c:showVal val="0"/>
          <c:showCatName val="0"/>
          <c:showSerName val="0"/>
          <c:showPercent val="0"/>
          <c:showBubbleSize val="0"/>
        </c:dLbls>
        <c:marker val="1"/>
        <c:smooth val="0"/>
        <c:axId val="313231656"/>
        <c:axId val="313232048"/>
      </c:lineChart>
      <c:dateAx>
        <c:axId val="313231656"/>
        <c:scaling>
          <c:orientation val="minMax"/>
        </c:scaling>
        <c:delete val="1"/>
        <c:axPos val="b"/>
        <c:numFmt formatCode="ge" sourceLinked="1"/>
        <c:majorTickMark val="none"/>
        <c:minorTickMark val="none"/>
        <c:tickLblPos val="none"/>
        <c:crossAx val="313232048"/>
        <c:crosses val="autoZero"/>
        <c:auto val="1"/>
        <c:lblOffset val="100"/>
        <c:baseTimeUnit val="years"/>
      </c:dateAx>
      <c:valAx>
        <c:axId val="31323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23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119.88</c:v>
                </c:pt>
                <c:pt idx="1">
                  <c:v>122.55</c:v>
                </c:pt>
                <c:pt idx="2">
                  <c:v>112.35</c:v>
                </c:pt>
                <c:pt idx="3">
                  <c:v>112.88</c:v>
                </c:pt>
                <c:pt idx="4">
                  <c:v>114.52</c:v>
                </c:pt>
              </c:numCache>
            </c:numRef>
          </c:val>
          <c:extLst xmlns:c16r2="http://schemas.microsoft.com/office/drawing/2015/06/chart">
            <c:ext xmlns:c16="http://schemas.microsoft.com/office/drawing/2014/chart" uri="{C3380CC4-5D6E-409C-BE32-E72D297353CC}">
              <c16:uniqueId val="{00000000-60ED-4CB9-9F1D-31143FD48A46}"/>
            </c:ext>
          </c:extLst>
        </c:ser>
        <c:dLbls>
          <c:showLegendKey val="0"/>
          <c:showVal val="0"/>
          <c:showCatName val="0"/>
          <c:showSerName val="0"/>
          <c:showPercent val="0"/>
          <c:showBubbleSize val="0"/>
        </c:dLbls>
        <c:gapWidth val="150"/>
        <c:axId val="170984448"/>
        <c:axId val="28882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60ED-4CB9-9F1D-31143FD48A46}"/>
            </c:ext>
          </c:extLst>
        </c:ser>
        <c:dLbls>
          <c:showLegendKey val="0"/>
          <c:showVal val="0"/>
          <c:showCatName val="0"/>
          <c:showSerName val="0"/>
          <c:showPercent val="0"/>
          <c:showBubbleSize val="0"/>
        </c:dLbls>
        <c:marker val="1"/>
        <c:smooth val="0"/>
        <c:axId val="170984448"/>
        <c:axId val="288820488"/>
      </c:lineChart>
      <c:dateAx>
        <c:axId val="170984448"/>
        <c:scaling>
          <c:orientation val="minMax"/>
        </c:scaling>
        <c:delete val="1"/>
        <c:axPos val="b"/>
        <c:numFmt formatCode="ge" sourceLinked="1"/>
        <c:majorTickMark val="none"/>
        <c:minorTickMark val="none"/>
        <c:tickLblPos val="none"/>
        <c:crossAx val="288820488"/>
        <c:crosses val="autoZero"/>
        <c:auto val="1"/>
        <c:lblOffset val="100"/>
        <c:baseTimeUnit val="years"/>
      </c:dateAx>
      <c:valAx>
        <c:axId val="288820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098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47.1</c:v>
                </c:pt>
                <c:pt idx="1">
                  <c:v>45.83</c:v>
                </c:pt>
                <c:pt idx="2">
                  <c:v>46.72</c:v>
                </c:pt>
                <c:pt idx="3">
                  <c:v>48.05</c:v>
                </c:pt>
                <c:pt idx="4">
                  <c:v>48.7</c:v>
                </c:pt>
              </c:numCache>
            </c:numRef>
          </c:val>
          <c:extLst xmlns:c16r2="http://schemas.microsoft.com/office/drawing/2015/06/chart">
            <c:ext xmlns:c16="http://schemas.microsoft.com/office/drawing/2014/chart" uri="{C3380CC4-5D6E-409C-BE32-E72D297353CC}">
              <c16:uniqueId val="{00000000-F668-401C-AB82-DAC64FC8DAF1}"/>
            </c:ext>
          </c:extLst>
        </c:ser>
        <c:dLbls>
          <c:showLegendKey val="0"/>
          <c:showVal val="0"/>
          <c:showCatName val="0"/>
          <c:showSerName val="0"/>
          <c:showPercent val="0"/>
          <c:showBubbleSize val="0"/>
        </c:dLbls>
        <c:gapWidth val="150"/>
        <c:axId val="173358608"/>
        <c:axId val="173359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F668-401C-AB82-DAC64FC8DAF1}"/>
            </c:ext>
          </c:extLst>
        </c:ser>
        <c:dLbls>
          <c:showLegendKey val="0"/>
          <c:showVal val="0"/>
          <c:showCatName val="0"/>
          <c:showSerName val="0"/>
          <c:showPercent val="0"/>
          <c:showBubbleSize val="0"/>
        </c:dLbls>
        <c:marker val="1"/>
        <c:smooth val="0"/>
        <c:axId val="173358608"/>
        <c:axId val="173359000"/>
      </c:lineChart>
      <c:dateAx>
        <c:axId val="173358608"/>
        <c:scaling>
          <c:orientation val="minMax"/>
        </c:scaling>
        <c:delete val="1"/>
        <c:axPos val="b"/>
        <c:numFmt formatCode="ge" sourceLinked="1"/>
        <c:majorTickMark val="none"/>
        <c:minorTickMark val="none"/>
        <c:tickLblPos val="none"/>
        <c:crossAx val="173359000"/>
        <c:crosses val="autoZero"/>
        <c:auto val="1"/>
        <c:lblOffset val="100"/>
        <c:baseTimeUnit val="years"/>
      </c:dateAx>
      <c:valAx>
        <c:axId val="17335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5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12.64</c:v>
                </c:pt>
                <c:pt idx="1">
                  <c:v>13.17</c:v>
                </c:pt>
                <c:pt idx="2">
                  <c:v>14.97</c:v>
                </c:pt>
                <c:pt idx="3">
                  <c:v>15.22</c:v>
                </c:pt>
                <c:pt idx="4">
                  <c:v>15.57</c:v>
                </c:pt>
              </c:numCache>
            </c:numRef>
          </c:val>
          <c:extLst xmlns:c16r2="http://schemas.microsoft.com/office/drawing/2015/06/chart">
            <c:ext xmlns:c16="http://schemas.microsoft.com/office/drawing/2014/chart" uri="{C3380CC4-5D6E-409C-BE32-E72D297353CC}">
              <c16:uniqueId val="{00000000-E935-4F84-BA55-00589CE3629F}"/>
            </c:ext>
          </c:extLst>
        </c:ser>
        <c:dLbls>
          <c:showLegendKey val="0"/>
          <c:showVal val="0"/>
          <c:showCatName val="0"/>
          <c:showSerName val="0"/>
          <c:showPercent val="0"/>
          <c:showBubbleSize val="0"/>
        </c:dLbls>
        <c:gapWidth val="150"/>
        <c:axId val="173360176"/>
        <c:axId val="173360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E935-4F84-BA55-00589CE3629F}"/>
            </c:ext>
          </c:extLst>
        </c:ser>
        <c:dLbls>
          <c:showLegendKey val="0"/>
          <c:showVal val="0"/>
          <c:showCatName val="0"/>
          <c:showSerName val="0"/>
          <c:showPercent val="0"/>
          <c:showBubbleSize val="0"/>
        </c:dLbls>
        <c:marker val="1"/>
        <c:smooth val="0"/>
        <c:axId val="173360176"/>
        <c:axId val="173360568"/>
      </c:lineChart>
      <c:dateAx>
        <c:axId val="173360176"/>
        <c:scaling>
          <c:orientation val="minMax"/>
        </c:scaling>
        <c:delete val="1"/>
        <c:axPos val="b"/>
        <c:numFmt formatCode="ge" sourceLinked="1"/>
        <c:majorTickMark val="none"/>
        <c:minorTickMark val="none"/>
        <c:tickLblPos val="none"/>
        <c:crossAx val="173360568"/>
        <c:crosses val="autoZero"/>
        <c:auto val="1"/>
        <c:lblOffset val="100"/>
        <c:baseTimeUnit val="years"/>
      </c:dateAx>
      <c:valAx>
        <c:axId val="17336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6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61-4064-93FB-A6F89D653F01}"/>
            </c:ext>
          </c:extLst>
        </c:ser>
        <c:dLbls>
          <c:showLegendKey val="0"/>
          <c:showVal val="0"/>
          <c:showCatName val="0"/>
          <c:showSerName val="0"/>
          <c:showPercent val="0"/>
          <c:showBubbleSize val="0"/>
        </c:dLbls>
        <c:gapWidth val="150"/>
        <c:axId val="289200200"/>
        <c:axId val="28920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B461-4064-93FB-A6F89D653F01}"/>
            </c:ext>
          </c:extLst>
        </c:ser>
        <c:dLbls>
          <c:showLegendKey val="0"/>
          <c:showVal val="0"/>
          <c:showCatName val="0"/>
          <c:showSerName val="0"/>
          <c:showPercent val="0"/>
          <c:showBubbleSize val="0"/>
        </c:dLbls>
        <c:marker val="1"/>
        <c:smooth val="0"/>
        <c:axId val="289200200"/>
        <c:axId val="289200592"/>
      </c:lineChart>
      <c:dateAx>
        <c:axId val="289200200"/>
        <c:scaling>
          <c:orientation val="minMax"/>
        </c:scaling>
        <c:delete val="1"/>
        <c:axPos val="b"/>
        <c:numFmt formatCode="ge" sourceLinked="1"/>
        <c:majorTickMark val="none"/>
        <c:minorTickMark val="none"/>
        <c:tickLblPos val="none"/>
        <c:crossAx val="289200592"/>
        <c:crosses val="autoZero"/>
        <c:auto val="1"/>
        <c:lblOffset val="100"/>
        <c:baseTimeUnit val="years"/>
      </c:dateAx>
      <c:valAx>
        <c:axId val="289200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20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851.93</c:v>
                </c:pt>
                <c:pt idx="1">
                  <c:v>184.15</c:v>
                </c:pt>
                <c:pt idx="2">
                  <c:v>188.02</c:v>
                </c:pt>
                <c:pt idx="3">
                  <c:v>183.74</c:v>
                </c:pt>
                <c:pt idx="4">
                  <c:v>170.95</c:v>
                </c:pt>
              </c:numCache>
            </c:numRef>
          </c:val>
          <c:extLst xmlns:c16r2="http://schemas.microsoft.com/office/drawing/2015/06/chart">
            <c:ext xmlns:c16="http://schemas.microsoft.com/office/drawing/2014/chart" uri="{C3380CC4-5D6E-409C-BE32-E72D297353CC}">
              <c16:uniqueId val="{00000000-C66A-435F-A327-AFC1A314030D}"/>
            </c:ext>
          </c:extLst>
        </c:ser>
        <c:dLbls>
          <c:showLegendKey val="0"/>
          <c:showVal val="0"/>
          <c:showCatName val="0"/>
          <c:showSerName val="0"/>
          <c:showPercent val="0"/>
          <c:showBubbleSize val="0"/>
        </c:dLbls>
        <c:gapWidth val="150"/>
        <c:axId val="173358216"/>
        <c:axId val="17335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C66A-435F-A327-AFC1A314030D}"/>
            </c:ext>
          </c:extLst>
        </c:ser>
        <c:dLbls>
          <c:showLegendKey val="0"/>
          <c:showVal val="0"/>
          <c:showCatName val="0"/>
          <c:showSerName val="0"/>
          <c:showPercent val="0"/>
          <c:showBubbleSize val="0"/>
        </c:dLbls>
        <c:marker val="1"/>
        <c:smooth val="0"/>
        <c:axId val="173358216"/>
        <c:axId val="173357824"/>
      </c:lineChart>
      <c:dateAx>
        <c:axId val="173358216"/>
        <c:scaling>
          <c:orientation val="minMax"/>
        </c:scaling>
        <c:delete val="1"/>
        <c:axPos val="b"/>
        <c:numFmt formatCode="ge" sourceLinked="1"/>
        <c:majorTickMark val="none"/>
        <c:minorTickMark val="none"/>
        <c:tickLblPos val="none"/>
        <c:crossAx val="173357824"/>
        <c:crosses val="autoZero"/>
        <c:auto val="1"/>
        <c:lblOffset val="100"/>
        <c:baseTimeUnit val="years"/>
      </c:dateAx>
      <c:valAx>
        <c:axId val="173357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35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494.31</c:v>
                </c:pt>
                <c:pt idx="1">
                  <c:v>509.16</c:v>
                </c:pt>
                <c:pt idx="2">
                  <c:v>503.96</c:v>
                </c:pt>
                <c:pt idx="3">
                  <c:v>492.12</c:v>
                </c:pt>
                <c:pt idx="4">
                  <c:v>486.74</c:v>
                </c:pt>
              </c:numCache>
            </c:numRef>
          </c:val>
          <c:extLst xmlns:c16r2="http://schemas.microsoft.com/office/drawing/2015/06/chart">
            <c:ext xmlns:c16="http://schemas.microsoft.com/office/drawing/2014/chart" uri="{C3380CC4-5D6E-409C-BE32-E72D297353CC}">
              <c16:uniqueId val="{00000000-40BD-4D2C-A1FB-3720ED6C9DA4}"/>
            </c:ext>
          </c:extLst>
        </c:ser>
        <c:dLbls>
          <c:showLegendKey val="0"/>
          <c:showVal val="0"/>
          <c:showCatName val="0"/>
          <c:showSerName val="0"/>
          <c:showPercent val="0"/>
          <c:showBubbleSize val="0"/>
        </c:dLbls>
        <c:gapWidth val="150"/>
        <c:axId val="289201768"/>
        <c:axId val="28920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40BD-4D2C-A1FB-3720ED6C9DA4}"/>
            </c:ext>
          </c:extLst>
        </c:ser>
        <c:dLbls>
          <c:showLegendKey val="0"/>
          <c:showVal val="0"/>
          <c:showCatName val="0"/>
          <c:showSerName val="0"/>
          <c:showPercent val="0"/>
          <c:showBubbleSize val="0"/>
        </c:dLbls>
        <c:marker val="1"/>
        <c:smooth val="0"/>
        <c:axId val="289201768"/>
        <c:axId val="289202160"/>
      </c:lineChart>
      <c:dateAx>
        <c:axId val="289201768"/>
        <c:scaling>
          <c:orientation val="minMax"/>
        </c:scaling>
        <c:delete val="1"/>
        <c:axPos val="b"/>
        <c:numFmt formatCode="ge" sourceLinked="1"/>
        <c:majorTickMark val="none"/>
        <c:minorTickMark val="none"/>
        <c:tickLblPos val="none"/>
        <c:crossAx val="289202160"/>
        <c:crosses val="autoZero"/>
        <c:auto val="1"/>
        <c:lblOffset val="100"/>
        <c:baseTimeUnit val="years"/>
      </c:dateAx>
      <c:valAx>
        <c:axId val="28920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20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110.65</c:v>
                </c:pt>
                <c:pt idx="1">
                  <c:v>116.49</c:v>
                </c:pt>
                <c:pt idx="2">
                  <c:v>109.57</c:v>
                </c:pt>
                <c:pt idx="3">
                  <c:v>110.15</c:v>
                </c:pt>
                <c:pt idx="4">
                  <c:v>111.05</c:v>
                </c:pt>
              </c:numCache>
            </c:numRef>
          </c:val>
          <c:extLst xmlns:c16r2="http://schemas.microsoft.com/office/drawing/2015/06/chart">
            <c:ext xmlns:c16="http://schemas.microsoft.com/office/drawing/2014/chart" uri="{C3380CC4-5D6E-409C-BE32-E72D297353CC}">
              <c16:uniqueId val="{00000000-9988-4EA9-B4D3-3CCF46C92D2A}"/>
            </c:ext>
          </c:extLst>
        </c:ser>
        <c:dLbls>
          <c:showLegendKey val="0"/>
          <c:showVal val="0"/>
          <c:showCatName val="0"/>
          <c:showSerName val="0"/>
          <c:showPercent val="0"/>
          <c:showBubbleSize val="0"/>
        </c:dLbls>
        <c:gapWidth val="150"/>
        <c:axId val="289199808"/>
        <c:axId val="31480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9988-4EA9-B4D3-3CCF46C92D2A}"/>
            </c:ext>
          </c:extLst>
        </c:ser>
        <c:dLbls>
          <c:showLegendKey val="0"/>
          <c:showVal val="0"/>
          <c:showCatName val="0"/>
          <c:showSerName val="0"/>
          <c:showPercent val="0"/>
          <c:showBubbleSize val="0"/>
        </c:dLbls>
        <c:marker val="1"/>
        <c:smooth val="0"/>
        <c:axId val="289199808"/>
        <c:axId val="314803632"/>
      </c:lineChart>
      <c:dateAx>
        <c:axId val="289199808"/>
        <c:scaling>
          <c:orientation val="minMax"/>
        </c:scaling>
        <c:delete val="1"/>
        <c:axPos val="b"/>
        <c:numFmt formatCode="ge" sourceLinked="1"/>
        <c:majorTickMark val="none"/>
        <c:minorTickMark val="none"/>
        <c:tickLblPos val="none"/>
        <c:crossAx val="314803632"/>
        <c:crosses val="autoZero"/>
        <c:auto val="1"/>
        <c:lblOffset val="100"/>
        <c:baseTimeUnit val="years"/>
      </c:dateAx>
      <c:valAx>
        <c:axId val="31480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1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203.12</c:v>
                </c:pt>
                <c:pt idx="1">
                  <c:v>192.7</c:v>
                </c:pt>
                <c:pt idx="2">
                  <c:v>204.74</c:v>
                </c:pt>
                <c:pt idx="3">
                  <c:v>203.98</c:v>
                </c:pt>
                <c:pt idx="4">
                  <c:v>202.98</c:v>
                </c:pt>
              </c:numCache>
            </c:numRef>
          </c:val>
          <c:extLst xmlns:c16r2="http://schemas.microsoft.com/office/drawing/2015/06/chart">
            <c:ext xmlns:c16="http://schemas.microsoft.com/office/drawing/2014/chart" uri="{C3380CC4-5D6E-409C-BE32-E72D297353CC}">
              <c16:uniqueId val="{00000000-B787-446F-A8B6-AB76682561E4}"/>
            </c:ext>
          </c:extLst>
        </c:ser>
        <c:dLbls>
          <c:showLegendKey val="0"/>
          <c:showVal val="0"/>
          <c:showCatName val="0"/>
          <c:showSerName val="0"/>
          <c:showPercent val="0"/>
          <c:showBubbleSize val="0"/>
        </c:dLbls>
        <c:gapWidth val="150"/>
        <c:axId val="314804808"/>
        <c:axId val="31480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B787-446F-A8B6-AB76682561E4}"/>
            </c:ext>
          </c:extLst>
        </c:ser>
        <c:dLbls>
          <c:showLegendKey val="0"/>
          <c:showVal val="0"/>
          <c:showCatName val="0"/>
          <c:showSerName val="0"/>
          <c:showPercent val="0"/>
          <c:showBubbleSize val="0"/>
        </c:dLbls>
        <c:marker val="1"/>
        <c:smooth val="0"/>
        <c:axId val="314804808"/>
        <c:axId val="314805200"/>
      </c:lineChart>
      <c:dateAx>
        <c:axId val="314804808"/>
        <c:scaling>
          <c:orientation val="minMax"/>
        </c:scaling>
        <c:delete val="1"/>
        <c:axPos val="b"/>
        <c:numFmt formatCode="ge" sourceLinked="1"/>
        <c:majorTickMark val="none"/>
        <c:minorTickMark val="none"/>
        <c:tickLblPos val="none"/>
        <c:crossAx val="314805200"/>
        <c:crosses val="autoZero"/>
        <c:auto val="1"/>
        <c:lblOffset val="100"/>
        <c:baseTimeUnit val="years"/>
      </c:dateAx>
      <c:valAx>
        <c:axId val="31480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80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6" zoomScale="85" zoomScaleNormal="85" workbookViewId="0">
      <selection activeCell="BH58" sqref="BH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佐世保市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A2</v>
      </c>
      <c r="X8" s="58"/>
      <c r="Y8" s="58"/>
      <c r="Z8" s="58"/>
      <c r="AA8" s="58"/>
      <c r="AB8" s="58"/>
      <c r="AC8" s="58"/>
      <c r="AD8" s="58" t="str">
        <f>データ!$M$6</f>
        <v>自治体職員</v>
      </c>
      <c r="AE8" s="58"/>
      <c r="AF8" s="58"/>
      <c r="AG8" s="58"/>
      <c r="AH8" s="58"/>
      <c r="AI8" s="58"/>
      <c r="AJ8" s="58"/>
      <c r="AK8" s="4"/>
      <c r="AL8" s="59">
        <f>データ!$R$6</f>
        <v>254386</v>
      </c>
      <c r="AM8" s="59"/>
      <c r="AN8" s="59"/>
      <c r="AO8" s="59"/>
      <c r="AP8" s="59"/>
      <c r="AQ8" s="59"/>
      <c r="AR8" s="59"/>
      <c r="AS8" s="59"/>
      <c r="AT8" s="50">
        <f>データ!$S$6</f>
        <v>426.06</v>
      </c>
      <c r="AU8" s="51"/>
      <c r="AV8" s="51"/>
      <c r="AW8" s="51"/>
      <c r="AX8" s="51"/>
      <c r="AY8" s="51"/>
      <c r="AZ8" s="51"/>
      <c r="BA8" s="51"/>
      <c r="BB8" s="52">
        <f>データ!$T$6</f>
        <v>597.07000000000005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55.51</v>
      </c>
      <c r="J10" s="51"/>
      <c r="K10" s="51"/>
      <c r="L10" s="51"/>
      <c r="M10" s="51"/>
      <c r="N10" s="51"/>
      <c r="O10" s="62"/>
      <c r="P10" s="52">
        <f>データ!$P$6</f>
        <v>98.15</v>
      </c>
      <c r="Q10" s="52"/>
      <c r="R10" s="52"/>
      <c r="S10" s="52"/>
      <c r="T10" s="52"/>
      <c r="U10" s="52"/>
      <c r="V10" s="52"/>
      <c r="W10" s="59">
        <f>データ!$Q$6</f>
        <v>4119</v>
      </c>
      <c r="X10" s="59"/>
      <c r="Y10" s="59"/>
      <c r="Z10" s="59"/>
      <c r="AA10" s="59"/>
      <c r="AB10" s="59"/>
      <c r="AC10" s="59"/>
      <c r="AD10" s="2"/>
      <c r="AE10" s="2"/>
      <c r="AF10" s="2"/>
      <c r="AG10" s="2"/>
      <c r="AH10" s="4"/>
      <c r="AI10" s="4"/>
      <c r="AJ10" s="4"/>
      <c r="AK10" s="4"/>
      <c r="AL10" s="59">
        <f>データ!$U$6</f>
        <v>247795</v>
      </c>
      <c r="AM10" s="59"/>
      <c r="AN10" s="59"/>
      <c r="AO10" s="59"/>
      <c r="AP10" s="59"/>
      <c r="AQ10" s="59"/>
      <c r="AR10" s="59"/>
      <c r="AS10" s="59"/>
      <c r="AT10" s="50">
        <f>データ!$V$6</f>
        <v>194.66</v>
      </c>
      <c r="AU10" s="51"/>
      <c r="AV10" s="51"/>
      <c r="AW10" s="51"/>
      <c r="AX10" s="51"/>
      <c r="AY10" s="51"/>
      <c r="AZ10" s="51"/>
      <c r="BA10" s="51"/>
      <c r="BB10" s="52">
        <f>データ!$W$6</f>
        <v>1272.96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t/hW5PDaUq02kkY7msWty0DyW7vOuqNxkZ8MItf858Ttyv6snCzunsJdl5mVIx4fIH2A4iJ1DkRm8WZsJIhltg==" saltValue="ViKEVHImw7rBR1mTlZk4h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422029</v>
      </c>
      <c r="D6" s="33">
        <f t="shared" si="3"/>
        <v>46</v>
      </c>
      <c r="E6" s="33">
        <f t="shared" si="3"/>
        <v>1</v>
      </c>
      <c r="F6" s="33">
        <f t="shared" si="3"/>
        <v>0</v>
      </c>
      <c r="G6" s="33">
        <f t="shared" si="3"/>
        <v>1</v>
      </c>
      <c r="H6" s="33" t="str">
        <f t="shared" si="3"/>
        <v>長崎県　佐世保市</v>
      </c>
      <c r="I6" s="33" t="str">
        <f t="shared" si="3"/>
        <v>法適用</v>
      </c>
      <c r="J6" s="33" t="str">
        <f t="shared" si="3"/>
        <v>水道事業</v>
      </c>
      <c r="K6" s="33" t="str">
        <f t="shared" si="3"/>
        <v>末端給水事業</v>
      </c>
      <c r="L6" s="33" t="str">
        <f t="shared" si="3"/>
        <v>A2</v>
      </c>
      <c r="M6" s="33" t="str">
        <f t="shared" si="3"/>
        <v>自治体職員</v>
      </c>
      <c r="N6" s="34" t="str">
        <f t="shared" si="3"/>
        <v>-</v>
      </c>
      <c r="O6" s="34">
        <f t="shared" si="3"/>
        <v>55.51</v>
      </c>
      <c r="P6" s="34">
        <f t="shared" si="3"/>
        <v>98.15</v>
      </c>
      <c r="Q6" s="34">
        <f t="shared" si="3"/>
        <v>4119</v>
      </c>
      <c r="R6" s="34">
        <f t="shared" si="3"/>
        <v>254386</v>
      </c>
      <c r="S6" s="34">
        <f t="shared" si="3"/>
        <v>426.06</v>
      </c>
      <c r="T6" s="34">
        <f t="shared" si="3"/>
        <v>597.07000000000005</v>
      </c>
      <c r="U6" s="34">
        <f t="shared" si="3"/>
        <v>247795</v>
      </c>
      <c r="V6" s="34">
        <f t="shared" si="3"/>
        <v>194.66</v>
      </c>
      <c r="W6" s="34">
        <f t="shared" si="3"/>
        <v>1272.96</v>
      </c>
      <c r="X6" s="35">
        <f>IF(X7="",NA(),X7)</f>
        <v>119.88</v>
      </c>
      <c r="Y6" s="35">
        <f t="shared" ref="Y6:AG6" si="4">IF(Y7="",NA(),Y7)</f>
        <v>122.55</v>
      </c>
      <c r="Z6" s="35">
        <f t="shared" si="4"/>
        <v>112.35</v>
      </c>
      <c r="AA6" s="35">
        <f t="shared" si="4"/>
        <v>112.88</v>
      </c>
      <c r="AB6" s="35">
        <f t="shared" si="4"/>
        <v>114.52</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851.93</v>
      </c>
      <c r="AU6" s="35">
        <f t="shared" ref="AU6:BC6" si="6">IF(AU7="",NA(),AU7)</f>
        <v>184.15</v>
      </c>
      <c r="AV6" s="35">
        <f t="shared" si="6"/>
        <v>188.02</v>
      </c>
      <c r="AW6" s="35">
        <f t="shared" si="6"/>
        <v>183.74</v>
      </c>
      <c r="AX6" s="35">
        <f t="shared" si="6"/>
        <v>170.95</v>
      </c>
      <c r="AY6" s="35">
        <f t="shared" si="6"/>
        <v>628.34</v>
      </c>
      <c r="AZ6" s="35">
        <f t="shared" si="6"/>
        <v>289.8</v>
      </c>
      <c r="BA6" s="35">
        <f t="shared" si="6"/>
        <v>299.44</v>
      </c>
      <c r="BB6" s="35">
        <f t="shared" si="6"/>
        <v>311.99</v>
      </c>
      <c r="BC6" s="35">
        <f t="shared" si="6"/>
        <v>307.83</v>
      </c>
      <c r="BD6" s="34" t="str">
        <f>IF(BD7="","",IF(BD7="-","【-】","【"&amp;SUBSTITUTE(TEXT(BD7,"#,##0.00"),"-","△")&amp;"】"))</f>
        <v>【264.34】</v>
      </c>
      <c r="BE6" s="35">
        <f>IF(BE7="",NA(),BE7)</f>
        <v>494.31</v>
      </c>
      <c r="BF6" s="35">
        <f t="shared" ref="BF6:BN6" si="7">IF(BF7="",NA(),BF7)</f>
        <v>509.16</v>
      </c>
      <c r="BG6" s="35">
        <f t="shared" si="7"/>
        <v>503.96</v>
      </c>
      <c r="BH6" s="35">
        <f t="shared" si="7"/>
        <v>492.12</v>
      </c>
      <c r="BI6" s="35">
        <f t="shared" si="7"/>
        <v>486.74</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110.65</v>
      </c>
      <c r="BQ6" s="35">
        <f t="shared" ref="BQ6:BY6" si="8">IF(BQ7="",NA(),BQ7)</f>
        <v>116.49</v>
      </c>
      <c r="BR6" s="35">
        <f t="shared" si="8"/>
        <v>109.57</v>
      </c>
      <c r="BS6" s="35">
        <f t="shared" si="8"/>
        <v>110.15</v>
      </c>
      <c r="BT6" s="35">
        <f t="shared" si="8"/>
        <v>111.05</v>
      </c>
      <c r="BU6" s="35">
        <f t="shared" si="8"/>
        <v>99.89</v>
      </c>
      <c r="BV6" s="35">
        <f t="shared" si="8"/>
        <v>107.05</v>
      </c>
      <c r="BW6" s="35">
        <f t="shared" si="8"/>
        <v>106.4</v>
      </c>
      <c r="BX6" s="35">
        <f t="shared" si="8"/>
        <v>107.61</v>
      </c>
      <c r="BY6" s="35">
        <f t="shared" si="8"/>
        <v>106.02</v>
      </c>
      <c r="BZ6" s="34" t="str">
        <f>IF(BZ7="","",IF(BZ7="-","【-】","【"&amp;SUBSTITUTE(TEXT(BZ7,"#,##0.00"),"-","△")&amp;"】"))</f>
        <v>【104.36】</v>
      </c>
      <c r="CA6" s="35">
        <f>IF(CA7="",NA(),CA7)</f>
        <v>203.12</v>
      </c>
      <c r="CB6" s="35">
        <f t="shared" ref="CB6:CJ6" si="9">IF(CB7="",NA(),CB7)</f>
        <v>192.7</v>
      </c>
      <c r="CC6" s="35">
        <f t="shared" si="9"/>
        <v>204.74</v>
      </c>
      <c r="CD6" s="35">
        <f t="shared" si="9"/>
        <v>203.98</v>
      </c>
      <c r="CE6" s="35">
        <f t="shared" si="9"/>
        <v>202.98</v>
      </c>
      <c r="CF6" s="35">
        <f t="shared" si="9"/>
        <v>165.34</v>
      </c>
      <c r="CG6" s="35">
        <f t="shared" si="9"/>
        <v>155.09</v>
      </c>
      <c r="CH6" s="35">
        <f t="shared" si="9"/>
        <v>156.29</v>
      </c>
      <c r="CI6" s="35">
        <f t="shared" si="9"/>
        <v>155.69</v>
      </c>
      <c r="CJ6" s="35">
        <f t="shared" si="9"/>
        <v>158.6</v>
      </c>
      <c r="CK6" s="34" t="str">
        <f>IF(CK7="","",IF(CK7="-","【-】","【"&amp;SUBSTITUTE(TEXT(CK7,"#,##0.00"),"-","△")&amp;"】"))</f>
        <v>【165.71】</v>
      </c>
      <c r="CL6" s="35">
        <f>IF(CL7="",NA(),CL7)</f>
        <v>60.43</v>
      </c>
      <c r="CM6" s="35">
        <f t="shared" ref="CM6:CU6" si="10">IF(CM7="",NA(),CM7)</f>
        <v>58.69</v>
      </c>
      <c r="CN6" s="35">
        <f t="shared" si="10"/>
        <v>68.09</v>
      </c>
      <c r="CO6" s="35">
        <f t="shared" si="10"/>
        <v>68.41</v>
      </c>
      <c r="CP6" s="35">
        <f t="shared" si="10"/>
        <v>68.849999999999994</v>
      </c>
      <c r="CQ6" s="35">
        <f t="shared" si="10"/>
        <v>62.15</v>
      </c>
      <c r="CR6" s="35">
        <f t="shared" si="10"/>
        <v>61.61</v>
      </c>
      <c r="CS6" s="35">
        <f t="shared" si="10"/>
        <v>62.34</v>
      </c>
      <c r="CT6" s="35">
        <f t="shared" si="10"/>
        <v>62.46</v>
      </c>
      <c r="CU6" s="35">
        <f t="shared" si="10"/>
        <v>62.88</v>
      </c>
      <c r="CV6" s="34" t="str">
        <f>IF(CV7="","",IF(CV7="-","【-】","【"&amp;SUBSTITUTE(TEXT(CV7,"#,##0.00"),"-","△")&amp;"】"))</f>
        <v>【60.41】</v>
      </c>
      <c r="CW6" s="35">
        <f>IF(CW7="",NA(),CW7)</f>
        <v>85.6</v>
      </c>
      <c r="CX6" s="35">
        <f t="shared" ref="CX6:DF6" si="11">IF(CX7="",NA(),CX7)</f>
        <v>85.97</v>
      </c>
      <c r="CY6" s="35">
        <f t="shared" si="11"/>
        <v>84.91</v>
      </c>
      <c r="CZ6" s="35">
        <f t="shared" si="11"/>
        <v>85.24</v>
      </c>
      <c r="DA6" s="35">
        <f t="shared" si="11"/>
        <v>84.73</v>
      </c>
      <c r="DB6" s="35">
        <f t="shared" si="11"/>
        <v>90.64</v>
      </c>
      <c r="DC6" s="35">
        <f t="shared" si="11"/>
        <v>90.23</v>
      </c>
      <c r="DD6" s="35">
        <f t="shared" si="11"/>
        <v>90.15</v>
      </c>
      <c r="DE6" s="35">
        <f t="shared" si="11"/>
        <v>90.62</v>
      </c>
      <c r="DF6" s="35">
        <f t="shared" si="11"/>
        <v>90.13</v>
      </c>
      <c r="DG6" s="34" t="str">
        <f>IF(DG7="","",IF(DG7="-","【-】","【"&amp;SUBSTITUTE(TEXT(DG7,"#,##0.00"),"-","△")&amp;"】"))</f>
        <v>【89.93】</v>
      </c>
      <c r="DH6" s="35">
        <f>IF(DH7="",NA(),DH7)</f>
        <v>47.1</v>
      </c>
      <c r="DI6" s="35">
        <f t="shared" ref="DI6:DQ6" si="12">IF(DI7="",NA(),DI7)</f>
        <v>45.83</v>
      </c>
      <c r="DJ6" s="35">
        <f t="shared" si="12"/>
        <v>46.72</v>
      </c>
      <c r="DK6" s="35">
        <f t="shared" si="12"/>
        <v>48.05</v>
      </c>
      <c r="DL6" s="35">
        <f t="shared" si="12"/>
        <v>48.7</v>
      </c>
      <c r="DM6" s="35">
        <f t="shared" si="12"/>
        <v>43.24</v>
      </c>
      <c r="DN6" s="35">
        <f t="shared" si="12"/>
        <v>46.36</v>
      </c>
      <c r="DO6" s="35">
        <f t="shared" si="12"/>
        <v>47.37</v>
      </c>
      <c r="DP6" s="35">
        <f t="shared" si="12"/>
        <v>48.01</v>
      </c>
      <c r="DQ6" s="35">
        <f t="shared" si="12"/>
        <v>48.01</v>
      </c>
      <c r="DR6" s="34" t="str">
        <f>IF(DR7="","",IF(DR7="-","【-】","【"&amp;SUBSTITUTE(TEXT(DR7,"#,##0.00"),"-","△")&amp;"】"))</f>
        <v>【48.12】</v>
      </c>
      <c r="DS6" s="35">
        <f>IF(DS7="",NA(),DS7)</f>
        <v>12.64</v>
      </c>
      <c r="DT6" s="35">
        <f t="shared" ref="DT6:EB6" si="13">IF(DT7="",NA(),DT7)</f>
        <v>13.17</v>
      </c>
      <c r="DU6" s="35">
        <f t="shared" si="13"/>
        <v>14.97</v>
      </c>
      <c r="DV6" s="35">
        <f t="shared" si="13"/>
        <v>15.22</v>
      </c>
      <c r="DW6" s="35">
        <f t="shared" si="13"/>
        <v>15.57</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0.56000000000000005</v>
      </c>
      <c r="EE6" s="35">
        <f t="shared" ref="EE6:EM6" si="14">IF(EE7="",NA(),EE7)</f>
        <v>0.65</v>
      </c>
      <c r="EF6" s="35">
        <f t="shared" si="14"/>
        <v>0.73</v>
      </c>
      <c r="EG6" s="35">
        <f t="shared" si="14"/>
        <v>0.65</v>
      </c>
      <c r="EH6" s="35">
        <f t="shared" si="14"/>
        <v>0.81</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422029</v>
      </c>
      <c r="D7" s="37">
        <v>46</v>
      </c>
      <c r="E7" s="37">
        <v>1</v>
      </c>
      <c r="F7" s="37">
        <v>0</v>
      </c>
      <c r="G7" s="37">
        <v>1</v>
      </c>
      <c r="H7" s="37" t="s">
        <v>105</v>
      </c>
      <c r="I7" s="37" t="s">
        <v>106</v>
      </c>
      <c r="J7" s="37" t="s">
        <v>107</v>
      </c>
      <c r="K7" s="37" t="s">
        <v>108</v>
      </c>
      <c r="L7" s="37" t="s">
        <v>109</v>
      </c>
      <c r="M7" s="37" t="s">
        <v>110</v>
      </c>
      <c r="N7" s="38" t="s">
        <v>111</v>
      </c>
      <c r="O7" s="38">
        <v>55.51</v>
      </c>
      <c r="P7" s="38">
        <v>98.15</v>
      </c>
      <c r="Q7" s="38">
        <v>4119</v>
      </c>
      <c r="R7" s="38">
        <v>254386</v>
      </c>
      <c r="S7" s="38">
        <v>426.06</v>
      </c>
      <c r="T7" s="38">
        <v>597.07000000000005</v>
      </c>
      <c r="U7" s="38">
        <v>247795</v>
      </c>
      <c r="V7" s="38">
        <v>194.66</v>
      </c>
      <c r="W7" s="38">
        <v>1272.96</v>
      </c>
      <c r="X7" s="38">
        <v>119.88</v>
      </c>
      <c r="Y7" s="38">
        <v>122.55</v>
      </c>
      <c r="Z7" s="38">
        <v>112.35</v>
      </c>
      <c r="AA7" s="38">
        <v>112.88</v>
      </c>
      <c r="AB7" s="38">
        <v>114.52</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851.93</v>
      </c>
      <c r="AU7" s="38">
        <v>184.15</v>
      </c>
      <c r="AV7" s="38">
        <v>188.02</v>
      </c>
      <c r="AW7" s="38">
        <v>183.74</v>
      </c>
      <c r="AX7" s="38">
        <v>170.95</v>
      </c>
      <c r="AY7" s="38">
        <v>628.34</v>
      </c>
      <c r="AZ7" s="38">
        <v>289.8</v>
      </c>
      <c r="BA7" s="38">
        <v>299.44</v>
      </c>
      <c r="BB7" s="38">
        <v>311.99</v>
      </c>
      <c r="BC7" s="38">
        <v>307.83</v>
      </c>
      <c r="BD7" s="38">
        <v>264.33999999999997</v>
      </c>
      <c r="BE7" s="38">
        <v>494.31</v>
      </c>
      <c r="BF7" s="38">
        <v>509.16</v>
      </c>
      <c r="BG7" s="38">
        <v>503.96</v>
      </c>
      <c r="BH7" s="38">
        <v>492.12</v>
      </c>
      <c r="BI7" s="38">
        <v>486.74</v>
      </c>
      <c r="BJ7" s="38">
        <v>297.13</v>
      </c>
      <c r="BK7" s="38">
        <v>301.99</v>
      </c>
      <c r="BL7" s="38">
        <v>298.08999999999997</v>
      </c>
      <c r="BM7" s="38">
        <v>291.77999999999997</v>
      </c>
      <c r="BN7" s="38">
        <v>295.44</v>
      </c>
      <c r="BO7" s="38">
        <v>274.27</v>
      </c>
      <c r="BP7" s="38">
        <v>110.65</v>
      </c>
      <c r="BQ7" s="38">
        <v>116.49</v>
      </c>
      <c r="BR7" s="38">
        <v>109.57</v>
      </c>
      <c r="BS7" s="38">
        <v>110.15</v>
      </c>
      <c r="BT7" s="38">
        <v>111.05</v>
      </c>
      <c r="BU7" s="38">
        <v>99.89</v>
      </c>
      <c r="BV7" s="38">
        <v>107.05</v>
      </c>
      <c r="BW7" s="38">
        <v>106.4</v>
      </c>
      <c r="BX7" s="38">
        <v>107.61</v>
      </c>
      <c r="BY7" s="38">
        <v>106.02</v>
      </c>
      <c r="BZ7" s="38">
        <v>104.36</v>
      </c>
      <c r="CA7" s="38">
        <v>203.12</v>
      </c>
      <c r="CB7" s="38">
        <v>192.7</v>
      </c>
      <c r="CC7" s="38">
        <v>204.74</v>
      </c>
      <c r="CD7" s="38">
        <v>203.98</v>
      </c>
      <c r="CE7" s="38">
        <v>202.98</v>
      </c>
      <c r="CF7" s="38">
        <v>165.34</v>
      </c>
      <c r="CG7" s="38">
        <v>155.09</v>
      </c>
      <c r="CH7" s="38">
        <v>156.29</v>
      </c>
      <c r="CI7" s="38">
        <v>155.69</v>
      </c>
      <c r="CJ7" s="38">
        <v>158.6</v>
      </c>
      <c r="CK7" s="38">
        <v>165.71</v>
      </c>
      <c r="CL7" s="38">
        <v>60.43</v>
      </c>
      <c r="CM7" s="38">
        <v>58.69</v>
      </c>
      <c r="CN7" s="38">
        <v>68.09</v>
      </c>
      <c r="CO7" s="38">
        <v>68.41</v>
      </c>
      <c r="CP7" s="38">
        <v>68.849999999999994</v>
      </c>
      <c r="CQ7" s="38">
        <v>62.15</v>
      </c>
      <c r="CR7" s="38">
        <v>61.61</v>
      </c>
      <c r="CS7" s="38">
        <v>62.34</v>
      </c>
      <c r="CT7" s="38">
        <v>62.46</v>
      </c>
      <c r="CU7" s="38">
        <v>62.88</v>
      </c>
      <c r="CV7" s="38">
        <v>60.41</v>
      </c>
      <c r="CW7" s="38">
        <v>85.6</v>
      </c>
      <c r="CX7" s="38">
        <v>85.97</v>
      </c>
      <c r="CY7" s="38">
        <v>84.91</v>
      </c>
      <c r="CZ7" s="38">
        <v>85.24</v>
      </c>
      <c r="DA7" s="38">
        <v>84.73</v>
      </c>
      <c r="DB7" s="38">
        <v>90.64</v>
      </c>
      <c r="DC7" s="38">
        <v>90.23</v>
      </c>
      <c r="DD7" s="38">
        <v>90.15</v>
      </c>
      <c r="DE7" s="38">
        <v>90.62</v>
      </c>
      <c r="DF7" s="38">
        <v>90.13</v>
      </c>
      <c r="DG7" s="38">
        <v>89.93</v>
      </c>
      <c r="DH7" s="38">
        <v>47.1</v>
      </c>
      <c r="DI7" s="38">
        <v>45.83</v>
      </c>
      <c r="DJ7" s="38">
        <v>46.72</v>
      </c>
      <c r="DK7" s="38">
        <v>48.05</v>
      </c>
      <c r="DL7" s="38">
        <v>48.7</v>
      </c>
      <c r="DM7" s="38">
        <v>43.24</v>
      </c>
      <c r="DN7" s="38">
        <v>46.36</v>
      </c>
      <c r="DO7" s="38">
        <v>47.37</v>
      </c>
      <c r="DP7" s="38">
        <v>48.01</v>
      </c>
      <c r="DQ7" s="38">
        <v>48.01</v>
      </c>
      <c r="DR7" s="38">
        <v>48.12</v>
      </c>
      <c r="DS7" s="38">
        <v>12.64</v>
      </c>
      <c r="DT7" s="38">
        <v>13.17</v>
      </c>
      <c r="DU7" s="38">
        <v>14.97</v>
      </c>
      <c r="DV7" s="38">
        <v>15.22</v>
      </c>
      <c r="DW7" s="38">
        <v>15.57</v>
      </c>
      <c r="DX7" s="38">
        <v>12.21</v>
      </c>
      <c r="DY7" s="38">
        <v>13.57</v>
      </c>
      <c r="DZ7" s="38">
        <v>14.27</v>
      </c>
      <c r="EA7" s="38">
        <v>16.170000000000002</v>
      </c>
      <c r="EB7" s="38">
        <v>16.600000000000001</v>
      </c>
      <c r="EC7" s="38">
        <v>15.89</v>
      </c>
      <c r="ED7" s="38">
        <v>0.56000000000000005</v>
      </c>
      <c r="EE7" s="38">
        <v>0.65</v>
      </c>
      <c r="EF7" s="38">
        <v>0.73</v>
      </c>
      <c r="EG7" s="38">
        <v>0.65</v>
      </c>
      <c r="EH7" s="38">
        <v>0.81</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山田尚武</cp:lastModifiedBy>
  <cp:lastPrinted>2019-01-30T06:25:46Z</cp:lastPrinted>
  <dcterms:created xsi:type="dcterms:W3CDTF">2018-12-03T08:38:32Z</dcterms:created>
  <dcterms:modified xsi:type="dcterms:W3CDTF">2019-01-31T02:21:48Z</dcterms:modified>
  <cp:category/>
</cp:coreProperties>
</file>