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1_水道事業　\"/>
    </mc:Choice>
  </mc:AlternateContent>
  <workbookProtection workbookAlgorithmName="SHA-512" workbookHashValue="EZtGxTTZ71weNSZn/Wsr1P0x13ij4BXwu5k+yvos9S0s8XD9H/96mhN9N2npbUzpeHsd6I+TQmScWd3sSrYgdA==" workbookSaltValue="JEMPYabYVlNLbDcppFRoLA==" workbookSpinCount="100000" lockStructure="1"/>
  <bookViews>
    <workbookView xWindow="0" yWindow="0" windowWidth="28800" windowHeight="12120"/>
  </bookViews>
  <sheets>
    <sheet name="法非適用_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O6" i="5"/>
  <c r="I10" i="4" s="1"/>
  <c r="N6" i="5"/>
  <c r="B10" i="4" s="1"/>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AL10" i="4"/>
  <c r="W10" i="4"/>
  <c r="P10" i="4"/>
  <c r="BB8" i="4"/>
  <c r="AD8" i="4"/>
  <c r="W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<sst xmlns="http://schemas.openxmlformats.org/spreadsheetml/2006/main" count="237" uniqueCount="124">
  <si>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</si>
  <si>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</si>
  <si>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</si>
  <si>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</si>
  <si>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</si>
  <si>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</si>
  <si>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</si>
  <si>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</si>
  <si>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</si>
  <si>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</si>
  <si>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</si>
  <si>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</si>
  <si>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</si>
  <si>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</si>
  <si>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</si>
  <si>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</si>
  <si>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</si>
  <si>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</si>
  <si>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</si>
  <si>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</si>
  <si>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</si>
  <si>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</si>
  <si>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</si>
  <si>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</si>
  <si>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</si>
  <si>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</si>
  <si>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</si>
  <si>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</si>
  <si>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</si>
  <si>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</si>
  <si>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</si>
  <si>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</si>
  <si>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</si>
  <si>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</si>
  <si>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</si>
  <si>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</si>
  <si>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</si>
  <si>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</si>
  <si>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</si>
  <si>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</si>
  <si>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</si>
  <si>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</si>
  <si>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</si>
  <si>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</si>
  <si>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</si>
  <si>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</si>
  <si>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</si>
  <si>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</si>
  <si>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</si>
  <si>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</si>
  <si>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</si>
  <si>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</si>
  <si>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</si>
  <si>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</si>
  <si>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</si>
  <si>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</si>
  <si>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</si>
  <si>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</si>
  <si>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</si>
  <si>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</si>
  <si>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</si>
  <si>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</si>
  <si>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</si>
  <si>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</si>
  <si>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</si>
  <si>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</si>
  <si>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</si>
  <si>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</si>
  <si>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</si>
  <si>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</si>
  <si>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</si>
  <si>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</si>
  <si>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</si>
  <si>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</si>
  <si>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</si>
  <si>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</si>
  <si>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</si>
  <si>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</si>
  <si>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</si>
  <si>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</si>
  <si>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</si>
  <si>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</si>
  <si>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</si>
  <si>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</si>
  <si>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</si>
  <si>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</si>
  <si>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</si>
  <si>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</si>
  <si>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</si>
  <si>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</si>
  <si>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</si>
  <si>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</si>
  <si>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</si>
  <si>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</si>
  <si>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</si>
  <si>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</si>
  <si>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</si>
  <si>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</si>
  <si>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</si>
  <si>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</si>
  <si>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</si>
  <si>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</si>
  <si>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</si>
  <si>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</si>
  <si>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</si>
  <si>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</si>
  <si>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</si>
  <si>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</si>
  <si>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五島市</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</si>
  <si>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</si>
  <si>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</si>
  <si>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</si>
  <si>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</si>
  <si>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</si>
  <si>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</si>
  <si>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</si>
  <si>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</si>
  <si>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</si>
  <si>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</si>
  <si>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</si>
  <si>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</si>
  <si>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路の老朽化が進んでおり、今後の管路更新の費用が増大することが予想される。しかし、人口減少などにより給水収益は年々減少してきており、経営の効率化などの抜本的な見直しを進めていく必要がある。平成32年4月までには法適化も予定されているので、経営環境が大きく変動することになる。これを機に、経営基盤強化のための取組みを更に推進する必要がある。</t>
    <phoneticPr fontId="4"/>
  </si>
  <si>
    <t>①収益的収支比率：事業を経営するために必要な経費を収益で賄えていない状況であり、一般会計からの赤字補てんにより運営している。特に平成28年度、平成29年度は大型事業の地方債償還が始まっており、比率が低下している。
④企業債残高対給水収益比率：類似団体平均値をかなり下回ってきたが、平成29年度は類似団体並みとなった。今後の老朽施設の更新による地方債の増加に注意する必要がある。
⑤料金回収率：平成28年度までは、ほぼ類似団体平均値であったが、平成29年度は大きく下回っている。地方債償還額の上昇により給水原価が高くなったことが主な要因である。
⑥給水原価：類似団体平均値より高くなっている。特に平成29年度の悪化が注目される。一部簡易水道を上水道に統合した残りの簡易水道で経営しており、地方債償還額の増が原価上昇の要因である。一層の経費節減、有収率向上を図る必要がある。
⑦施設利用率：平成28年度が配水量が伸びたことにより施設利用率は上がったものの、平成29年度は再び低下し、類似団体を下回ることとなった。漏水等による有収率の低下により収益に結びついていない。
⑧有収率：類似団体平均値と比較し、依然として低い状況にある。平成29年度は一部地区の漏水多発が要因ではあるが、総体として老朽管の比率が高く、計画的な更新及び漏水対策が必要である。</t>
    <rPh sb="71" eb="73">
      <t>ヘイセイ</t>
    </rPh>
    <rPh sb="75" eb="76">
      <t>ネン</t>
    </rPh>
    <rPh sb="76" eb="77">
      <t>ド</t>
    </rPh>
    <rPh sb="140" eb="142">
      <t>ヘイセイ</t>
    </rPh>
    <rPh sb="144" eb="145">
      <t>ネン</t>
    </rPh>
    <rPh sb="145" eb="146">
      <t>ド</t>
    </rPh>
    <rPh sb="147" eb="149">
      <t>ルイジ</t>
    </rPh>
    <rPh sb="149" eb="151">
      <t>ダンタイ</t>
    </rPh>
    <rPh sb="151" eb="152">
      <t>ナミ</t>
    </rPh>
    <rPh sb="221" eb="223">
      <t>ヘイセイ</t>
    </rPh>
    <rPh sb="225" eb="226">
      <t>ネン</t>
    </rPh>
    <rPh sb="226" eb="227">
      <t>ド</t>
    </rPh>
    <rPh sb="228" eb="229">
      <t>オオ</t>
    </rPh>
    <rPh sb="231" eb="232">
      <t>シタ</t>
    </rPh>
    <rPh sb="232" eb="233">
      <t>マワ</t>
    </rPh>
    <rPh sb="295" eb="296">
      <t>トク</t>
    </rPh>
    <rPh sb="297" eb="299">
      <t>ヘイセイ</t>
    </rPh>
    <rPh sb="301" eb="302">
      <t>ネン</t>
    </rPh>
    <rPh sb="302" eb="303">
      <t>ド</t>
    </rPh>
    <rPh sb="304" eb="306">
      <t>アッカ</t>
    </rPh>
    <rPh sb="307" eb="309">
      <t>チュウモク</t>
    </rPh>
    <rPh sb="313" eb="315">
      <t>イチブ</t>
    </rPh>
    <rPh sb="315" eb="317">
      <t>カンイ</t>
    </rPh>
    <rPh sb="317" eb="319">
      <t>スイドウ</t>
    </rPh>
    <rPh sb="320" eb="323">
      <t>ジョウスイドウ</t>
    </rPh>
    <rPh sb="324" eb="326">
      <t>トウゴウ</t>
    </rPh>
    <rPh sb="328" eb="329">
      <t>ノコ</t>
    </rPh>
    <rPh sb="331" eb="333">
      <t>カンイ</t>
    </rPh>
    <rPh sb="333" eb="335">
      <t>スイドウ</t>
    </rPh>
    <rPh sb="336" eb="338">
      <t>ケイエイ</t>
    </rPh>
    <rPh sb="426" eb="428">
      <t>ヘイセイ</t>
    </rPh>
    <rPh sb="430" eb="431">
      <t>ネン</t>
    </rPh>
    <rPh sb="431" eb="432">
      <t>ド</t>
    </rPh>
    <rPh sb="433" eb="434">
      <t>フタタ</t>
    </rPh>
    <rPh sb="435" eb="437">
      <t>テイカ</t>
    </rPh>
    <rPh sb="439" eb="441">
      <t>ルイジ</t>
    </rPh>
    <rPh sb="441" eb="443">
      <t>ダンタイ</t>
    </rPh>
    <rPh sb="444" eb="446">
      <t>シタマワ</t>
    </rPh>
    <rPh sb="529" eb="531">
      <t>ヨウイン</t>
    </rPh>
    <rPh sb="537" eb="539">
      <t>ソウタイ</t>
    </rPh>
    <rPh sb="542" eb="544">
      <t>ロウキュウ</t>
    </rPh>
    <rPh sb="544" eb="545">
      <t>カン</t>
    </rPh>
    <rPh sb="546" eb="548">
      <t>ヒリツ</t>
    </rPh>
    <rPh sb="549" eb="550">
      <t>タカ</t>
    </rPh>
    <rPh sb="552" eb="555">
      <t>ケイカクテキ</t>
    </rPh>
    <rPh sb="556" eb="558">
      <t>コウシン</t>
    </rPh>
    <rPh sb="558" eb="559">
      <t>オヨ</t>
    </rPh>
    <rPh sb="560" eb="562">
      <t>ロウスイ</t>
    </rPh>
    <rPh sb="562" eb="564">
      <t>タイサク</t>
    </rPh>
    <rPh sb="565" eb="567">
      <t>ヒツヨウ</t>
    </rPh>
    <phoneticPr fontId="4"/>
  </si>
  <si>
    <t>③管路更新率：平成29年4月に一部の簡易水道を上水道に統合するに当たり、その移行準備として類似団体平均値より高い比率で管路更新を進めてきている。しかし総体としては老朽化が進行しており、計画的に更新を進め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</si>
</sst>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0.72</c:v>
                </c:pt>
                <c:pt idx="1">
                  <c:v>2.21</c:v>
                </c:pt>
                <c:pt idx="2">
                  <c:v>1.59</c:v>
                </c:pt>
                <c:pt idx="3">
                  <c:v>1.23</c:v>
                </c:pt>
                <c:pt idx="4">
                  <c:v>1.56</c:v>
                </c:pt>
              </c:numCache>
            </c:numRef>
          </c:val>
          <c:extLst>
            <c:ext xmlns:c16="http://schemas.microsoft.com/office/drawing/2014/chart" uri="{C3380CC4-5D6E-409C-BE32-E72D297353CC}">
              <c16:uniqueId val="{00000000-79A5-4BF3-A7CD-D13301777ACC}"/>
            </c:ext>
          </c:extLst>
        </c:ser>
        <c:dLbls>
          <c:showLegendKey val="0"/>
          <c:showVal val="0"/>
          <c:showCatName val="0"/>
          <c:showSerName val="0"/>
          <c:showPercent val="0"/>
          <c:showBubbleSize val="0"/>
        </c:dLbls>
        <c:gapWidth val="150"/>
        <c:axId val="98357632"/>
        <c:axId val="98359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0.64</c:v>
                </c:pt>
                <c:pt idx="1">
                  <c:v>0.55000000000000004</c:v>
                </c:pt>
                <c:pt idx="2">
                  <c:v>0.54</c:v>
                </c:pt>
                <c:pt idx="3">
                  <c:v>0.43</c:v>
                </c:pt>
                <c:pt idx="4">
                  <c:v>0.72</c:v>
                </c:pt>
              </c:numCache>
            </c:numRef>
          </c:val>
          <c:smooth val="0"/>
          <c:extLst>
            <c:ext xmlns:c16="http://schemas.microsoft.com/office/drawing/2014/chart" uri="{C3380CC4-5D6E-409C-BE32-E72D297353CC}">
              <c16:uniqueId val="{00000001-79A5-4BF3-A7CD-D13301777ACC}"/>
            </c:ext>
          </c:extLst>
        </c:ser>
        <c:dLbls>
          <c:showLegendKey val="0"/>
          <c:showVal val="0"/>
          <c:showCatName val="0"/>
          <c:showSerName val="0"/>
          <c:showPercent val="0"/>
          <c:showBubbleSize val="0"/>
        </c:dLbls>
        <c:marker val="1"/>
        <c:smooth val="0"/>
        <c:axId val="98357632"/>
        <c:axId val="98359552"/>
      </c:lineChart>
      <c:dateAx>
        <c:axId val="98357632"/>
        <c:scaling>
          <c:orientation val="minMax"/>
        </c:scaling>
        <c:delete val="1"/>
        <c:axPos val="b"/>
        <c:numFmt formatCode="ge" sourceLinked="1"/>
        <c:majorTickMark val="none"/>
        <c:minorTickMark val="none"/>
        <c:tickLblPos val="none"/>
        <c:crossAx val="98359552"/>
        <c:crosses val="autoZero"/>
        <c:auto val="1"/>
        <c:lblOffset val="100"/>
        <c:baseTimeUnit val="years"/>
      </c:dateAx>
      <c:valAx>
        <c:axId val="9835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5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66.150000000000006</c:v>
                </c:pt>
                <c:pt idx="1">
                  <c:v>61.67</c:v>
                </c:pt>
                <c:pt idx="2">
                  <c:v>60.04</c:v>
                </c:pt>
                <c:pt idx="3">
                  <c:v>63.29</c:v>
                </c:pt>
                <c:pt idx="4">
                  <c:v>54.09</c:v>
                </c:pt>
              </c:numCache>
            </c:numRef>
          </c:val>
          <c:extLst>
            <c:ext xmlns:c16="http://schemas.microsoft.com/office/drawing/2014/chart" uri="{C3380CC4-5D6E-409C-BE32-E72D297353CC}">
              <c16:uniqueId val="{00000000-245B-4BFA-BB4F-0737E14E9499}"/>
            </c:ext>
          </c:extLst>
        </c:ser>
        <c:dLbls>
          <c:showLegendKey val="0"/>
          <c:showVal val="0"/>
          <c:showCatName val="0"/>
          <c:showSerName val="0"/>
          <c:showPercent val="0"/>
          <c:showBubbleSize val="0"/>
        </c:dLbls>
        <c:gapWidth val="150"/>
        <c:axId val="101360000"/>
        <c:axId val="101361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62.01</c:v>
                </c:pt>
                <c:pt idx="1">
                  <c:v>60.68</c:v>
                </c:pt>
                <c:pt idx="2">
                  <c:v>59.87</c:v>
                </c:pt>
                <c:pt idx="3">
                  <c:v>59.59</c:v>
                </c:pt>
                <c:pt idx="4">
                  <c:v>57.3</c:v>
                </c:pt>
              </c:numCache>
            </c:numRef>
          </c:val>
          <c:smooth val="0"/>
          <c:extLst>
            <c:ext xmlns:c16="http://schemas.microsoft.com/office/drawing/2014/chart" uri="{C3380CC4-5D6E-409C-BE32-E72D297353CC}">
              <c16:uniqueId val="{00000001-245B-4BFA-BB4F-0737E14E9499}"/>
            </c:ext>
          </c:extLst>
        </c:ser>
        <c:dLbls>
          <c:showLegendKey val="0"/>
          <c:showVal val="0"/>
          <c:showCatName val="0"/>
          <c:showSerName val="0"/>
          <c:showPercent val="0"/>
          <c:showBubbleSize val="0"/>
        </c:dLbls>
        <c:marker val="1"/>
        <c:smooth val="0"/>
        <c:axId val="101360000"/>
        <c:axId val="101361920"/>
      </c:lineChart>
      <c:dateAx>
        <c:axId val="101360000"/>
        <c:scaling>
          <c:orientation val="minMax"/>
        </c:scaling>
        <c:delete val="1"/>
        <c:axPos val="b"/>
        <c:numFmt formatCode="ge" sourceLinked="1"/>
        <c:majorTickMark val="none"/>
        <c:minorTickMark val="none"/>
        <c:tickLblPos val="none"/>
        <c:crossAx val="101361920"/>
        <c:crosses val="autoZero"/>
        <c:auto val="1"/>
        <c:lblOffset val="100"/>
        <c:baseTimeUnit val="years"/>
      </c:dateAx>
      <c:valAx>
        <c:axId val="10136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6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69.72</c:v>
                </c:pt>
                <c:pt idx="1">
                  <c:v>71.69</c:v>
                </c:pt>
                <c:pt idx="2">
                  <c:v>72.13</c:v>
                </c:pt>
                <c:pt idx="3">
                  <c:v>68.23</c:v>
                </c:pt>
                <c:pt idx="4">
                  <c:v>68.349999999999994</c:v>
                </c:pt>
              </c:numCache>
            </c:numRef>
          </c:val>
          <c:extLst>
            <c:ext xmlns:c16="http://schemas.microsoft.com/office/drawing/2014/chart" uri="{C3380CC4-5D6E-409C-BE32-E72D297353CC}">
              <c16:uniqueId val="{00000000-68F0-4404-9C5D-B327EB2E63E2}"/>
            </c:ext>
          </c:extLst>
        </c:ser>
        <c:dLbls>
          <c:showLegendKey val="0"/>
          <c:showVal val="0"/>
          <c:showCatName val="0"/>
          <c:showSerName val="0"/>
          <c:showPercent val="0"/>
          <c:showBubbleSize val="0"/>
        </c:dLbls>
        <c:gapWidth val="150"/>
        <c:axId val="101405056"/>
        <c:axId val="101406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75.8</c:v>
                </c:pt>
                <c:pt idx="1">
                  <c:v>75.760000000000005</c:v>
                </c:pt>
                <c:pt idx="2">
                  <c:v>75.48</c:v>
                </c:pt>
                <c:pt idx="3">
                  <c:v>74.64</c:v>
                </c:pt>
                <c:pt idx="4">
                  <c:v>72.42</c:v>
                </c:pt>
              </c:numCache>
            </c:numRef>
          </c:val>
          <c:smooth val="0"/>
          <c:extLst>
            <c:ext xmlns:c16="http://schemas.microsoft.com/office/drawing/2014/chart" uri="{C3380CC4-5D6E-409C-BE32-E72D297353CC}">
              <c16:uniqueId val="{00000001-68F0-4404-9C5D-B327EB2E63E2}"/>
            </c:ext>
          </c:extLst>
        </c:ser>
        <c:dLbls>
          <c:showLegendKey val="0"/>
          <c:showVal val="0"/>
          <c:showCatName val="0"/>
          <c:showSerName val="0"/>
          <c:showPercent val="0"/>
          <c:showBubbleSize val="0"/>
        </c:dLbls>
        <c:marker val="1"/>
        <c:smooth val="0"/>
        <c:axId val="101405056"/>
        <c:axId val="101406976"/>
      </c:lineChart>
      <c:dateAx>
        <c:axId val="101405056"/>
        <c:scaling>
          <c:orientation val="minMax"/>
        </c:scaling>
        <c:delete val="1"/>
        <c:axPos val="b"/>
        <c:numFmt formatCode="ge" sourceLinked="1"/>
        <c:majorTickMark val="none"/>
        <c:minorTickMark val="none"/>
        <c:tickLblPos val="none"/>
        <c:crossAx val="101406976"/>
        <c:crosses val="autoZero"/>
        <c:auto val="1"/>
        <c:lblOffset val="100"/>
        <c:baseTimeUnit val="years"/>
      </c:dateAx>
      <c:valAx>
        <c:axId val="10140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40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87.71</c:v>
                </c:pt>
                <c:pt idx="1">
                  <c:v>81.569999999999993</c:v>
                </c:pt>
                <c:pt idx="2">
                  <c:v>77.569999999999993</c:v>
                </c:pt>
                <c:pt idx="3">
                  <c:v>75.34</c:v>
                </c:pt>
                <c:pt idx="4">
                  <c:v>75.12</c:v>
                </c:pt>
              </c:numCache>
            </c:numRef>
          </c:val>
          <c:extLst>
            <c:ext xmlns:c16="http://schemas.microsoft.com/office/drawing/2014/chart" uri="{C3380CC4-5D6E-409C-BE32-E72D297353CC}">
              <c16:uniqueId val="{00000000-C434-4AEB-904A-4E37520EF382}"/>
            </c:ext>
          </c:extLst>
        </c:ser>
        <c:dLbls>
          <c:showLegendKey val="0"/>
          <c:showVal val="0"/>
          <c:showCatName val="0"/>
          <c:showSerName val="0"/>
          <c:showPercent val="0"/>
          <c:showBubbleSize val="0"/>
        </c:dLbls>
        <c:gapWidth val="150"/>
        <c:axId val="98796288"/>
        <c:axId val="98798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77.19</c:v>
                </c:pt>
                <c:pt idx="1">
                  <c:v>77.48</c:v>
                </c:pt>
                <c:pt idx="2">
                  <c:v>76.02</c:v>
                </c:pt>
                <c:pt idx="3">
                  <c:v>77.66</c:v>
                </c:pt>
                <c:pt idx="4">
                  <c:v>78.510000000000005</c:v>
                </c:pt>
              </c:numCache>
            </c:numRef>
          </c:val>
          <c:smooth val="0"/>
          <c:extLst>
            <c:ext xmlns:c16="http://schemas.microsoft.com/office/drawing/2014/chart" uri="{C3380CC4-5D6E-409C-BE32-E72D297353CC}">
              <c16:uniqueId val="{00000001-C434-4AEB-904A-4E37520EF382}"/>
            </c:ext>
          </c:extLst>
        </c:ser>
        <c:dLbls>
          <c:showLegendKey val="0"/>
          <c:showVal val="0"/>
          <c:showCatName val="0"/>
          <c:showSerName val="0"/>
          <c:showPercent val="0"/>
          <c:showBubbleSize val="0"/>
        </c:dLbls>
        <c:marker val="1"/>
        <c:smooth val="0"/>
        <c:axId val="98796288"/>
        <c:axId val="98798208"/>
      </c:lineChart>
      <c:dateAx>
        <c:axId val="98796288"/>
        <c:scaling>
          <c:orientation val="minMax"/>
        </c:scaling>
        <c:delete val="1"/>
        <c:axPos val="b"/>
        <c:numFmt formatCode="ge" sourceLinked="1"/>
        <c:majorTickMark val="none"/>
        <c:minorTickMark val="none"/>
        <c:tickLblPos val="none"/>
        <c:crossAx val="98798208"/>
        <c:crosses val="autoZero"/>
        <c:auto val="1"/>
        <c:lblOffset val="100"/>
        <c:baseTimeUnit val="years"/>
      </c:dateAx>
      <c:valAx>
        <c:axId val="9879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9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77E-464C-B9C6-D359E2982DD4}"/>
            </c:ext>
          </c:extLst>
        </c:ser>
        <c:dLbls>
          <c:showLegendKey val="0"/>
          <c:showVal val="0"/>
          <c:showCatName val="0"/>
          <c:showSerName val="0"/>
          <c:showPercent val="0"/>
          <c:showBubbleSize val="0"/>
        </c:dLbls>
        <c:gapWidth val="150"/>
        <c:axId val="101266560"/>
        <c:axId val="10126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7E-464C-B9C6-D359E2982DD4}"/>
            </c:ext>
          </c:extLst>
        </c:ser>
        <c:dLbls>
          <c:showLegendKey val="0"/>
          <c:showVal val="0"/>
          <c:showCatName val="0"/>
          <c:showSerName val="0"/>
          <c:showPercent val="0"/>
          <c:showBubbleSize val="0"/>
        </c:dLbls>
        <c:marker val="1"/>
        <c:smooth val="0"/>
        <c:axId val="101266560"/>
        <c:axId val="101268480"/>
      </c:lineChart>
      <c:dateAx>
        <c:axId val="101266560"/>
        <c:scaling>
          <c:orientation val="minMax"/>
        </c:scaling>
        <c:delete val="1"/>
        <c:axPos val="b"/>
        <c:numFmt formatCode="ge" sourceLinked="1"/>
        <c:majorTickMark val="none"/>
        <c:minorTickMark val="none"/>
        <c:tickLblPos val="none"/>
        <c:crossAx val="101268480"/>
        <c:crosses val="autoZero"/>
        <c:auto val="1"/>
        <c:lblOffset val="100"/>
        <c:baseTimeUnit val="years"/>
      </c:dateAx>
      <c:valAx>
        <c:axId val="10126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6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32-4BEF-AA33-6559319876D8}"/>
            </c:ext>
          </c:extLst>
        </c:ser>
        <c:dLbls>
          <c:showLegendKey val="0"/>
          <c:showVal val="0"/>
          <c:showCatName val="0"/>
          <c:showSerName val="0"/>
          <c:showPercent val="0"/>
          <c:showBubbleSize val="0"/>
        </c:dLbls>
        <c:gapWidth val="150"/>
        <c:axId val="100730368"/>
        <c:axId val="10073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32-4BEF-AA33-6559319876D8}"/>
            </c:ext>
          </c:extLst>
        </c:ser>
        <c:dLbls>
          <c:showLegendKey val="0"/>
          <c:showVal val="0"/>
          <c:showCatName val="0"/>
          <c:showSerName val="0"/>
          <c:showPercent val="0"/>
          <c:showBubbleSize val="0"/>
        </c:dLbls>
        <c:marker val="1"/>
        <c:smooth val="0"/>
        <c:axId val="100730368"/>
        <c:axId val="100732288"/>
      </c:lineChart>
      <c:dateAx>
        <c:axId val="100730368"/>
        <c:scaling>
          <c:orientation val="minMax"/>
        </c:scaling>
        <c:delete val="1"/>
        <c:axPos val="b"/>
        <c:numFmt formatCode="ge" sourceLinked="1"/>
        <c:majorTickMark val="none"/>
        <c:minorTickMark val="none"/>
        <c:tickLblPos val="none"/>
        <c:crossAx val="100732288"/>
        <c:crosses val="autoZero"/>
        <c:auto val="1"/>
        <c:lblOffset val="100"/>
        <c:baseTimeUnit val="years"/>
      </c:dateAx>
      <c:valAx>
        <c:axId val="10073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3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302-45BA-81E7-7BE6B315DF5F}"/>
            </c:ext>
          </c:extLst>
        </c:ser>
        <c:dLbls>
          <c:showLegendKey val="0"/>
          <c:showVal val="0"/>
          <c:showCatName val="0"/>
          <c:showSerName val="0"/>
          <c:showPercent val="0"/>
          <c:showBubbleSize val="0"/>
        </c:dLbls>
        <c:gapWidth val="150"/>
        <c:axId val="100769792"/>
        <c:axId val="10077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02-45BA-81E7-7BE6B315DF5F}"/>
            </c:ext>
          </c:extLst>
        </c:ser>
        <c:dLbls>
          <c:showLegendKey val="0"/>
          <c:showVal val="0"/>
          <c:showCatName val="0"/>
          <c:showSerName val="0"/>
          <c:showPercent val="0"/>
          <c:showBubbleSize val="0"/>
        </c:dLbls>
        <c:marker val="1"/>
        <c:smooth val="0"/>
        <c:axId val="100769792"/>
        <c:axId val="100771712"/>
      </c:lineChart>
      <c:dateAx>
        <c:axId val="100769792"/>
        <c:scaling>
          <c:orientation val="minMax"/>
        </c:scaling>
        <c:delete val="1"/>
        <c:axPos val="b"/>
        <c:numFmt formatCode="ge" sourceLinked="1"/>
        <c:majorTickMark val="none"/>
        <c:minorTickMark val="none"/>
        <c:tickLblPos val="none"/>
        <c:crossAx val="100771712"/>
        <c:crosses val="autoZero"/>
        <c:auto val="1"/>
        <c:lblOffset val="100"/>
        <c:baseTimeUnit val="years"/>
      </c:dateAx>
      <c:valAx>
        <c:axId val="10077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6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562-436B-A3DA-C88B3B0E5BA6}"/>
            </c:ext>
          </c:extLst>
        </c:ser>
        <c:dLbls>
          <c:showLegendKey val="0"/>
          <c:showVal val="0"/>
          <c:showCatName val="0"/>
          <c:showSerName val="0"/>
          <c:showPercent val="0"/>
          <c:showBubbleSize val="0"/>
        </c:dLbls>
        <c:gapWidth val="150"/>
        <c:axId val="100811520"/>
        <c:axId val="10081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62-436B-A3DA-C88B3B0E5BA6}"/>
            </c:ext>
          </c:extLst>
        </c:ser>
        <c:dLbls>
          <c:showLegendKey val="0"/>
          <c:showVal val="0"/>
          <c:showCatName val="0"/>
          <c:showSerName val="0"/>
          <c:showPercent val="0"/>
          <c:showBubbleSize val="0"/>
        </c:dLbls>
        <c:marker val="1"/>
        <c:smooth val="0"/>
        <c:axId val="100811520"/>
        <c:axId val="100813440"/>
      </c:lineChart>
      <c:dateAx>
        <c:axId val="100811520"/>
        <c:scaling>
          <c:orientation val="minMax"/>
        </c:scaling>
        <c:delete val="1"/>
        <c:axPos val="b"/>
        <c:numFmt formatCode="ge" sourceLinked="1"/>
        <c:majorTickMark val="none"/>
        <c:minorTickMark val="none"/>
        <c:tickLblPos val="none"/>
        <c:crossAx val="100813440"/>
        <c:crosses val="autoZero"/>
        <c:auto val="1"/>
        <c:lblOffset val="100"/>
        <c:baseTimeUnit val="years"/>
      </c:dateAx>
      <c:valAx>
        <c:axId val="10081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1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762.33</c:v>
                </c:pt>
                <c:pt idx="1">
                  <c:v>740.45</c:v>
                </c:pt>
                <c:pt idx="2">
                  <c:v>710.18</c:v>
                </c:pt>
                <c:pt idx="3">
                  <c:v>681.53</c:v>
                </c:pt>
                <c:pt idx="4">
                  <c:v>1067.9100000000001</c:v>
                </c:pt>
              </c:numCache>
            </c:numRef>
          </c:val>
          <c:extLst>
            <c:ext xmlns:c16="http://schemas.microsoft.com/office/drawing/2014/chart" uri="{C3380CC4-5D6E-409C-BE32-E72D297353CC}">
              <c16:uniqueId val="{00000000-AC59-44CB-887C-F00ED36A5750}"/>
            </c:ext>
          </c:extLst>
        </c:ser>
        <c:dLbls>
          <c:showLegendKey val="0"/>
          <c:showVal val="0"/>
          <c:showCatName val="0"/>
          <c:showSerName val="0"/>
          <c:showPercent val="0"/>
          <c:showBubbleSize val="0"/>
        </c:dLbls>
        <c:gapWidth val="150"/>
        <c:axId val="100848768"/>
        <c:axId val="100850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1326.51</c:v>
                </c:pt>
                <c:pt idx="1">
                  <c:v>1285.3599999999999</c:v>
                </c:pt>
                <c:pt idx="2">
                  <c:v>1246.73</c:v>
                </c:pt>
                <c:pt idx="3">
                  <c:v>1281.51</c:v>
                </c:pt>
                <c:pt idx="4">
                  <c:v>1061.58</c:v>
                </c:pt>
              </c:numCache>
            </c:numRef>
          </c:val>
          <c:smooth val="0"/>
          <c:extLst>
            <c:ext xmlns:c16="http://schemas.microsoft.com/office/drawing/2014/chart" uri="{C3380CC4-5D6E-409C-BE32-E72D297353CC}">
              <c16:uniqueId val="{00000001-AC59-44CB-887C-F00ED36A5750}"/>
            </c:ext>
          </c:extLst>
        </c:ser>
        <c:dLbls>
          <c:showLegendKey val="0"/>
          <c:showVal val="0"/>
          <c:showCatName val="0"/>
          <c:showSerName val="0"/>
          <c:showPercent val="0"/>
          <c:showBubbleSize val="0"/>
        </c:dLbls>
        <c:marker val="1"/>
        <c:smooth val="0"/>
        <c:axId val="100848768"/>
        <c:axId val="100850688"/>
      </c:lineChart>
      <c:dateAx>
        <c:axId val="100848768"/>
        <c:scaling>
          <c:orientation val="minMax"/>
        </c:scaling>
        <c:delete val="1"/>
        <c:axPos val="b"/>
        <c:numFmt formatCode="ge" sourceLinked="1"/>
        <c:majorTickMark val="none"/>
        <c:minorTickMark val="none"/>
        <c:tickLblPos val="none"/>
        <c:crossAx val="100850688"/>
        <c:crosses val="autoZero"/>
        <c:auto val="1"/>
        <c:lblOffset val="100"/>
        <c:baseTimeUnit val="years"/>
      </c:dateAx>
      <c:valAx>
        <c:axId val="10085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4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54.02</c:v>
                </c:pt>
                <c:pt idx="1">
                  <c:v>54.22</c:v>
                </c:pt>
                <c:pt idx="2">
                  <c:v>54.78</c:v>
                </c:pt>
                <c:pt idx="3">
                  <c:v>54.22</c:v>
                </c:pt>
                <c:pt idx="4">
                  <c:v>35.909999999999997</c:v>
                </c:pt>
              </c:numCache>
            </c:numRef>
          </c:val>
          <c:extLst>
            <c:ext xmlns:c16="http://schemas.microsoft.com/office/drawing/2014/chart" uri="{C3380CC4-5D6E-409C-BE32-E72D297353CC}">
              <c16:uniqueId val="{00000000-D5E1-4792-A347-26DDA8DAE76F}"/>
            </c:ext>
          </c:extLst>
        </c:ser>
        <c:dLbls>
          <c:showLegendKey val="0"/>
          <c:showVal val="0"/>
          <c:showCatName val="0"/>
          <c:showSerName val="0"/>
          <c:showPercent val="0"/>
          <c:showBubbleSize val="0"/>
        </c:dLbls>
        <c:gapWidth val="150"/>
        <c:axId val="100894208"/>
        <c:axId val="100896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c:v>
                </c:pt>
                <c:pt idx="1">
                  <c:v>54.45</c:v>
                </c:pt>
                <c:pt idx="2">
                  <c:v>54.33</c:v>
                </c:pt>
                <c:pt idx="3">
                  <c:v>55.02</c:v>
                </c:pt>
                <c:pt idx="4">
                  <c:v>58.52</c:v>
                </c:pt>
              </c:numCache>
            </c:numRef>
          </c:val>
          <c:smooth val="0"/>
          <c:extLst>
            <c:ext xmlns:c16="http://schemas.microsoft.com/office/drawing/2014/chart" uri="{C3380CC4-5D6E-409C-BE32-E72D297353CC}">
              <c16:uniqueId val="{00000001-D5E1-4792-A347-26DDA8DAE76F}"/>
            </c:ext>
          </c:extLst>
        </c:ser>
        <c:dLbls>
          <c:showLegendKey val="0"/>
          <c:showVal val="0"/>
          <c:showCatName val="0"/>
          <c:showSerName val="0"/>
          <c:showPercent val="0"/>
          <c:showBubbleSize val="0"/>
        </c:dLbls>
        <c:marker val="1"/>
        <c:smooth val="0"/>
        <c:axId val="100894208"/>
        <c:axId val="100896128"/>
      </c:lineChart>
      <c:dateAx>
        <c:axId val="100894208"/>
        <c:scaling>
          <c:orientation val="minMax"/>
        </c:scaling>
        <c:delete val="1"/>
        <c:axPos val="b"/>
        <c:numFmt formatCode="ge" sourceLinked="1"/>
        <c:majorTickMark val="none"/>
        <c:minorTickMark val="none"/>
        <c:tickLblPos val="none"/>
        <c:crossAx val="100896128"/>
        <c:crosses val="autoZero"/>
        <c:auto val="1"/>
        <c:lblOffset val="100"/>
        <c:baseTimeUnit val="years"/>
      </c:dateAx>
      <c:valAx>
        <c:axId val="10089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9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370.72</c:v>
                </c:pt>
                <c:pt idx="1">
                  <c:v>381.56</c:v>
                </c:pt>
                <c:pt idx="2">
                  <c:v>380.35</c:v>
                </c:pt>
                <c:pt idx="3">
                  <c:v>384.14</c:v>
                </c:pt>
                <c:pt idx="4">
                  <c:v>591.69000000000005</c:v>
                </c:pt>
              </c:numCache>
            </c:numRef>
          </c:val>
          <c:extLst>
            <c:ext xmlns:c16="http://schemas.microsoft.com/office/drawing/2014/chart" uri="{C3380CC4-5D6E-409C-BE32-E72D297353CC}">
              <c16:uniqueId val="{00000000-16F4-45D0-B779-4C10D9A50B98}"/>
            </c:ext>
          </c:extLst>
        </c:ser>
        <c:dLbls>
          <c:showLegendKey val="0"/>
          <c:showVal val="0"/>
          <c:showCatName val="0"/>
          <c:showSerName val="0"/>
          <c:showPercent val="0"/>
          <c:showBubbleSize val="0"/>
        </c:dLbls>
        <c:gapWidth val="150"/>
        <c:axId val="101322752"/>
        <c:axId val="101324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325.14</c:v>
                </c:pt>
                <c:pt idx="1">
                  <c:v>332.75</c:v>
                </c:pt>
                <c:pt idx="2">
                  <c:v>341.05</c:v>
                </c:pt>
                <c:pt idx="3">
                  <c:v>330.62</c:v>
                </c:pt>
                <c:pt idx="4">
                  <c:v>296.3</c:v>
                </c:pt>
              </c:numCache>
            </c:numRef>
          </c:val>
          <c:smooth val="0"/>
          <c:extLst>
            <c:ext xmlns:c16="http://schemas.microsoft.com/office/drawing/2014/chart" uri="{C3380CC4-5D6E-409C-BE32-E72D297353CC}">
              <c16:uniqueId val="{00000001-16F4-45D0-B779-4C10D9A50B98}"/>
            </c:ext>
          </c:extLst>
        </c:ser>
        <c:dLbls>
          <c:showLegendKey val="0"/>
          <c:showVal val="0"/>
          <c:showCatName val="0"/>
          <c:showSerName val="0"/>
          <c:showPercent val="0"/>
          <c:showBubbleSize val="0"/>
        </c:dLbls>
        <c:marker val="1"/>
        <c:smooth val="0"/>
        <c:axId val="101322752"/>
        <c:axId val="101324672"/>
      </c:lineChart>
      <c:dateAx>
        <c:axId val="101322752"/>
        <c:scaling>
          <c:orientation val="minMax"/>
        </c:scaling>
        <c:delete val="1"/>
        <c:axPos val="b"/>
        <c:numFmt formatCode="ge" sourceLinked="1"/>
        <c:majorTickMark val="none"/>
        <c:minorTickMark val="none"/>
        <c:tickLblPos val="none"/>
        <c:crossAx val="101324672"/>
        <c:crosses val="autoZero"/>
        <c:auto val="1"/>
        <c:lblOffset val="100"/>
        <c:baseTimeUnit val="years"/>
      </c:dateAx>
      <c:valAx>
        <c:axId val="10132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2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1" zoomScale="70" zoomScaleNormal="70" workbookViewId="0">
      <selection activeCell="BL16" sqref="BL16: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長崎県　五島市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D3</v>
      </c>
      <c r="X8" s="48"/>
      <c r="Y8" s="48"/>
      <c r="Z8" s="48"/>
      <c r="AA8" s="48"/>
      <c r="AB8" s="48"/>
      <c r="AC8" s="48"/>
      <c r="AD8" s="48" t="str">
        <f>データ!$M$6</f>
        <v>非設置</v>
      </c>
      <c r="AE8" s="48"/>
      <c r="AF8" s="48"/>
      <c r="AG8" s="48"/>
      <c r="AH8" s="48"/>
      <c r="AI8" s="48"/>
      <c r="AJ8" s="48"/>
      <c r="AK8" s="2"/>
      <c r="AL8" s="49">
        <f>データ!$R$6</f>
        <v>37700</v>
      </c>
      <c r="AM8" s="49"/>
      <c r="AN8" s="49"/>
      <c r="AO8" s="49"/>
      <c r="AP8" s="49"/>
      <c r="AQ8" s="49"/>
      <c r="AR8" s="49"/>
      <c r="AS8" s="49"/>
      <c r="AT8" s="45">
        <f>データ!$S$6</f>
        <v>420.1</v>
      </c>
      <c r="AU8" s="45"/>
      <c r="AV8" s="45"/>
      <c r="AW8" s="45"/>
      <c r="AX8" s="45"/>
      <c r="AY8" s="45"/>
      <c r="AZ8" s="45"/>
      <c r="BA8" s="45"/>
      <c r="BB8" s="45">
        <f>データ!$T$6</f>
        <v>89.74</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93.53</v>
      </c>
      <c r="Q10" s="45"/>
      <c r="R10" s="45"/>
      <c r="S10" s="45"/>
      <c r="T10" s="45"/>
      <c r="U10" s="45"/>
      <c r="V10" s="45"/>
      <c r="W10" s="49">
        <f>データ!$Q$6</f>
        <v>3618</v>
      </c>
      <c r="X10" s="49"/>
      <c r="Y10" s="49"/>
      <c r="Z10" s="49"/>
      <c r="AA10" s="49"/>
      <c r="AB10" s="49"/>
      <c r="AC10" s="49"/>
      <c r="AD10" s="2"/>
      <c r="AE10" s="2"/>
      <c r="AF10" s="2"/>
      <c r="AG10" s="2"/>
      <c r="AH10" s="2"/>
      <c r="AI10" s="2"/>
      <c r="AJ10" s="2"/>
      <c r="AK10" s="2"/>
      <c r="AL10" s="49">
        <f>データ!$U$6</f>
        <v>2531</v>
      </c>
      <c r="AM10" s="49"/>
      <c r="AN10" s="49"/>
      <c r="AO10" s="49"/>
      <c r="AP10" s="49"/>
      <c r="AQ10" s="49"/>
      <c r="AR10" s="49"/>
      <c r="AS10" s="49"/>
      <c r="AT10" s="45">
        <f>データ!$V$6</f>
        <v>0.9</v>
      </c>
      <c r="AU10" s="45"/>
      <c r="AV10" s="45"/>
      <c r="AW10" s="45"/>
      <c r="AX10" s="45"/>
      <c r="AY10" s="45"/>
      <c r="AZ10" s="45"/>
      <c r="BA10" s="45"/>
      <c r="BB10" s="45">
        <f>データ!$W$6</f>
        <v>2812.22</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122</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121</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54</v>
      </c>
      <c r="O85" s="26" t="str">
        <f>データ!EN6</f>
        <v>【0.72】</v>
      </c>
    </row>
  </sheetData>
  <sheetProtection algorithmName="SHA-512" hashValue="wqlNnov2eJlUy+GZMnKB5XRZWUiNEQZpRqYBIGoVVbtcBI101bttiCBxljwfRh2CfhZ6jqTt5prdsv74aYKaAg==" saltValue="4Z3BCpwOYNIS52p5IEUPL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x14ac:dyDescent="0.15">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15">
      <c r="A6" s="28" t="s">
        <v>107</v>
      </c>
      <c r="B6" s="33">
        <f>B7</f>
        <v>2017</v>
      </c>
      <c r="C6" s="33">
        <f t="shared" ref="C6:W6" si="3">C7</f>
        <v>422118</v>
      </c>
      <c r="D6" s="33">
        <f t="shared" si="3"/>
        <v>47</v>
      </c>
      <c r="E6" s="33">
        <f t="shared" si="3"/>
        <v>1</v>
      </c>
      <c r="F6" s="33">
        <f t="shared" si="3"/>
        <v>0</v>
      </c>
      <c r="G6" s="33">
        <f t="shared" si="3"/>
        <v>0</v>
      </c>
      <c r="H6" s="33" t="str">
        <f t="shared" si="3"/>
        <v>長崎県　五島市</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93.53</v>
      </c>
      <c r="Q6" s="34">
        <f t="shared" si="3"/>
        <v>3618</v>
      </c>
      <c r="R6" s="34">
        <f t="shared" si="3"/>
        <v>37700</v>
      </c>
      <c r="S6" s="34">
        <f t="shared" si="3"/>
        <v>420.1</v>
      </c>
      <c r="T6" s="34">
        <f t="shared" si="3"/>
        <v>89.74</v>
      </c>
      <c r="U6" s="34">
        <f t="shared" si="3"/>
        <v>2531</v>
      </c>
      <c r="V6" s="34">
        <f t="shared" si="3"/>
        <v>0.9</v>
      </c>
      <c r="W6" s="34">
        <f t="shared" si="3"/>
        <v>2812.22</v>
      </c>
      <c r="X6" s="35">
        <f>IF(X7="",NA(),X7)</f>
        <v>87.71</v>
      </c>
      <c r="Y6" s="35">
        <f t="shared" ref="Y6:AG6" si="4">IF(Y7="",NA(),Y7)</f>
        <v>81.569999999999993</v>
      </c>
      <c r="Z6" s="35">
        <f t="shared" si="4"/>
        <v>77.569999999999993</v>
      </c>
      <c r="AA6" s="35">
        <f t="shared" si="4"/>
        <v>75.34</v>
      </c>
      <c r="AB6" s="35">
        <f t="shared" si="4"/>
        <v>75.12</v>
      </c>
      <c r="AC6" s="35">
        <f t="shared" si="4"/>
        <v>77.19</v>
      </c>
      <c r="AD6" s="35">
        <f t="shared" si="4"/>
        <v>77.48</v>
      </c>
      <c r="AE6" s="35">
        <f t="shared" si="4"/>
        <v>76.02</v>
      </c>
      <c r="AF6" s="35">
        <f t="shared" si="4"/>
        <v>77.66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762.33</v>
      </c>
      <c r="BF6" s="35">
        <f t="shared" ref="BF6:BN6" si="7">IF(BF7="",NA(),BF7)</f>
        <v>740.45</v>
      </c>
      <c r="BG6" s="35">
        <f t="shared" si="7"/>
        <v>710.18</v>
      </c>
      <c r="BH6" s="35">
        <f t="shared" si="7"/>
        <v>681.53</v>
      </c>
      <c r="BI6" s="35">
        <f t="shared" si="7"/>
        <v>1067.9100000000001</v>
      </c>
      <c r="BJ6" s="35">
        <f t="shared" si="7"/>
        <v>1326.51</v>
      </c>
      <c r="BK6" s="35">
        <f t="shared" si="7"/>
        <v>1285.3599999999999</v>
      </c>
      <c r="BL6" s="35">
        <f t="shared" si="7"/>
        <v>1246.73</v>
      </c>
      <c r="BM6" s="35">
        <f t="shared" si="7"/>
        <v>1281.51</v>
      </c>
      <c r="BN6" s="35">
        <f t="shared" si="7"/>
        <v>1061.58</v>
      </c>
      <c r="BO6" s="34" t="str">
        <f>IF(BO7="","",IF(BO7="-","【-】","【"&amp;SUBSTITUTE(TEXT(BO7,"#,##0.00"),"-","△")&amp;"】"))</f>
        <v>【1,141.75】</v>
      </c>
      <c r="BP6" s="35">
        <f>IF(BP7="",NA(),BP7)</f>
        <v>54.02</v>
      </c>
      <c r="BQ6" s="35">
        <f t="shared" ref="BQ6:BY6" si="8">IF(BQ7="",NA(),BQ7)</f>
        <v>54.22</v>
      </c>
      <c r="BR6" s="35">
        <f t="shared" si="8"/>
        <v>54.78</v>
      </c>
      <c r="BS6" s="35">
        <f t="shared" si="8"/>
        <v>54.22</v>
      </c>
      <c r="BT6" s="35">
        <f t="shared" si="8"/>
        <v>35.909999999999997</v>
      </c>
      <c r="BU6" s="35">
        <f t="shared" si="8"/>
        <v>54.4</v>
      </c>
      <c r="BV6" s="35">
        <f t="shared" si="8"/>
        <v>54.45</v>
      </c>
      <c r="BW6" s="35">
        <f t="shared" si="8"/>
        <v>54.33</v>
      </c>
      <c r="BX6" s="35">
        <f t="shared" si="8"/>
        <v>55.02</v>
      </c>
      <c r="BY6" s="35">
        <f t="shared" si="8"/>
        <v>58.52</v>
      </c>
      <c r="BZ6" s="34" t="str">
        <f>IF(BZ7="","",IF(BZ7="-","【-】","【"&amp;SUBSTITUTE(TEXT(BZ7,"#,##0.00"),"-","△")&amp;"】"))</f>
        <v>【54.93】</v>
      </c>
      <c r="CA6" s="35">
        <f>IF(CA7="",NA(),CA7)</f>
        <v>370.72</v>
      </c>
      <c r="CB6" s="35">
        <f t="shared" ref="CB6:CJ6" si="9">IF(CB7="",NA(),CB7)</f>
        <v>381.56</v>
      </c>
      <c r="CC6" s="35">
        <f t="shared" si="9"/>
        <v>380.35</v>
      </c>
      <c r="CD6" s="35">
        <f t="shared" si="9"/>
        <v>384.14</v>
      </c>
      <c r="CE6" s="35">
        <f t="shared" si="9"/>
        <v>591.69000000000005</v>
      </c>
      <c r="CF6" s="35">
        <f t="shared" si="9"/>
        <v>325.14</v>
      </c>
      <c r="CG6" s="35">
        <f t="shared" si="9"/>
        <v>332.75</v>
      </c>
      <c r="CH6" s="35">
        <f t="shared" si="9"/>
        <v>341.05</v>
      </c>
      <c r="CI6" s="35">
        <f t="shared" si="9"/>
        <v>330.62</v>
      </c>
      <c r="CJ6" s="35">
        <f t="shared" si="9"/>
        <v>296.3</v>
      </c>
      <c r="CK6" s="34" t="str">
        <f>IF(CK7="","",IF(CK7="-","【-】","【"&amp;SUBSTITUTE(TEXT(CK7,"#,##0.00"),"-","△")&amp;"】"))</f>
        <v>【292.18】</v>
      </c>
      <c r="CL6" s="35">
        <f>IF(CL7="",NA(),CL7)</f>
        <v>66.150000000000006</v>
      </c>
      <c r="CM6" s="35">
        <f t="shared" ref="CM6:CU6" si="10">IF(CM7="",NA(),CM7)</f>
        <v>61.67</v>
      </c>
      <c r="CN6" s="35">
        <f t="shared" si="10"/>
        <v>60.04</v>
      </c>
      <c r="CO6" s="35">
        <f t="shared" si="10"/>
        <v>63.29</v>
      </c>
      <c r="CP6" s="35">
        <f t="shared" si="10"/>
        <v>54.09</v>
      </c>
      <c r="CQ6" s="35">
        <f t="shared" si="10"/>
        <v>62.01</v>
      </c>
      <c r="CR6" s="35">
        <f t="shared" si="10"/>
        <v>60.68</v>
      </c>
      <c r="CS6" s="35">
        <f t="shared" si="10"/>
        <v>59.87</v>
      </c>
      <c r="CT6" s="35">
        <f t="shared" si="10"/>
        <v>59.59</v>
      </c>
      <c r="CU6" s="35">
        <f t="shared" si="10"/>
        <v>57.3</v>
      </c>
      <c r="CV6" s="34" t="str">
        <f>IF(CV7="","",IF(CV7="-","【-】","【"&amp;SUBSTITUTE(TEXT(CV7,"#,##0.00"),"-","△")&amp;"】"))</f>
        <v>【56.91】</v>
      </c>
      <c r="CW6" s="35">
        <f>IF(CW7="",NA(),CW7)</f>
        <v>69.72</v>
      </c>
      <c r="CX6" s="35">
        <f t="shared" ref="CX6:DF6" si="11">IF(CX7="",NA(),CX7)</f>
        <v>71.69</v>
      </c>
      <c r="CY6" s="35">
        <f t="shared" si="11"/>
        <v>72.13</v>
      </c>
      <c r="CZ6" s="35">
        <f t="shared" si="11"/>
        <v>68.23</v>
      </c>
      <c r="DA6" s="35">
        <f t="shared" si="11"/>
        <v>68.349999999999994</v>
      </c>
      <c r="DB6" s="35">
        <f t="shared" si="11"/>
        <v>75.8</v>
      </c>
      <c r="DC6" s="35">
        <f t="shared" si="11"/>
        <v>75.760000000000005</v>
      </c>
      <c r="DD6" s="35">
        <f t="shared" si="11"/>
        <v>75.48</v>
      </c>
      <c r="DE6" s="35">
        <f t="shared" si="11"/>
        <v>74.64</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0.72</v>
      </c>
      <c r="EE6" s="35">
        <f t="shared" ref="EE6:EM6" si="14">IF(EE7="",NA(),EE7)</f>
        <v>2.21</v>
      </c>
      <c r="EF6" s="35">
        <f t="shared" si="14"/>
        <v>1.59</v>
      </c>
      <c r="EG6" s="35">
        <f t="shared" si="14"/>
        <v>1.23</v>
      </c>
      <c r="EH6" s="35">
        <f t="shared" si="14"/>
        <v>1.56</v>
      </c>
      <c r="EI6" s="35">
        <f t="shared" si="14"/>
        <v>0.64</v>
      </c>
      <c r="EJ6" s="35">
        <f t="shared" si="14"/>
        <v>0.55000000000000004</v>
      </c>
      <c r="EK6" s="35">
        <f t="shared" si="14"/>
        <v>0.54</v>
      </c>
      <c r="EL6" s="35">
        <f t="shared" si="14"/>
        <v>0.43</v>
      </c>
      <c r="EM6" s="35">
        <f t="shared" si="14"/>
        <v>0.72</v>
      </c>
      <c r="EN6" s="34" t="str">
        <f>IF(EN7="","",IF(EN7="-","【-】","【"&amp;SUBSTITUTE(TEXT(EN7,"#,##0.00"),"-","△")&amp;"】"))</f>
        <v>【0.72】</v>
      </c>
    </row>
    <row r="7" spans="1:144" s="36" customFormat="1" x14ac:dyDescent="0.15">
      <c r="A7" s="28"/>
      <c r="B7" s="37">
        <v>2017</v>
      </c>
      <c r="C7" s="37">
        <v>422118</v>
      </c>
      <c r="D7" s="37">
        <v>47</v>
      </c>
      <c r="E7" s="37">
        <v>1</v>
      </c>
      <c r="F7" s="37">
        <v>0</v>
      </c>
      <c r="G7" s="37">
        <v>0</v>
      </c>
      <c r="H7" s="37" t="s">
        <v>108</v>
      </c>
      <c r="I7" s="37" t="s">
        <v>109</v>
      </c>
      <c r="J7" s="37" t="s">
        <v>110</v>
      </c>
      <c r="K7" s="37" t="s">
        <v>111</v>
      </c>
      <c r="L7" s="37" t="s">
        <v>112</v>
      </c>
      <c r="M7" s="37" t="s">
        <v>113</v>
      </c>
      <c r="N7" s="38" t="s">
        <v>114</v>
      </c>
      <c r="O7" s="38" t="s">
        <v>115</v>
      </c>
      <c r="P7" s="38">
        <v>93.53</v>
      </c>
      <c r="Q7" s="38">
        <v>3618</v>
      </c>
      <c r="R7" s="38">
        <v>37700</v>
      </c>
      <c r="S7" s="38">
        <v>420.1</v>
      </c>
      <c r="T7" s="38">
        <v>89.74</v>
      </c>
      <c r="U7" s="38">
        <v>2531</v>
      </c>
      <c r="V7" s="38">
        <v>0.9</v>
      </c>
      <c r="W7" s="38">
        <v>2812.22</v>
      </c>
      <c r="X7" s="38">
        <v>87.71</v>
      </c>
      <c r="Y7" s="38">
        <v>81.569999999999993</v>
      </c>
      <c r="Z7" s="38">
        <v>77.569999999999993</v>
      </c>
      <c r="AA7" s="38">
        <v>75.34</v>
      </c>
      <c r="AB7" s="38">
        <v>75.12</v>
      </c>
      <c r="AC7" s="38">
        <v>77.19</v>
      </c>
      <c r="AD7" s="38">
        <v>77.48</v>
      </c>
      <c r="AE7" s="38">
        <v>76.02</v>
      </c>
      <c r="AF7" s="38">
        <v>77.66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762.33</v>
      </c>
      <c r="BF7" s="38">
        <v>740.45</v>
      </c>
      <c r="BG7" s="38">
        <v>710.18</v>
      </c>
      <c r="BH7" s="38">
        <v>681.53</v>
      </c>
      <c r="BI7" s="38">
        <v>1067.9100000000001</v>
      </c>
      <c r="BJ7" s="38">
        <v>1326.51</v>
      </c>
      <c r="BK7" s="38">
        <v>1285.3599999999999</v>
      </c>
      <c r="BL7" s="38">
        <v>1246.73</v>
      </c>
      <c r="BM7" s="38">
        <v>1281.51</v>
      </c>
      <c r="BN7" s="38">
        <v>1061.58</v>
      </c>
      <c r="BO7" s="38">
        <v>1141.75</v>
      </c>
      <c r="BP7" s="38">
        <v>54.02</v>
      </c>
      <c r="BQ7" s="38">
        <v>54.22</v>
      </c>
      <c r="BR7" s="38">
        <v>54.78</v>
      </c>
      <c r="BS7" s="38">
        <v>54.22</v>
      </c>
      <c r="BT7" s="38">
        <v>35.909999999999997</v>
      </c>
      <c r="BU7" s="38">
        <v>54.4</v>
      </c>
      <c r="BV7" s="38">
        <v>54.45</v>
      </c>
      <c r="BW7" s="38">
        <v>54.33</v>
      </c>
      <c r="BX7" s="38">
        <v>55.02</v>
      </c>
      <c r="BY7" s="38">
        <v>58.52</v>
      </c>
      <c r="BZ7" s="38">
        <v>54.93</v>
      </c>
      <c r="CA7" s="38">
        <v>370.72</v>
      </c>
      <c r="CB7" s="38">
        <v>381.56</v>
      </c>
      <c r="CC7" s="38">
        <v>380.35</v>
      </c>
      <c r="CD7" s="38">
        <v>384.14</v>
      </c>
      <c r="CE7" s="38">
        <v>591.69000000000005</v>
      </c>
      <c r="CF7" s="38">
        <v>325.14</v>
      </c>
      <c r="CG7" s="38">
        <v>332.75</v>
      </c>
      <c r="CH7" s="38">
        <v>341.05</v>
      </c>
      <c r="CI7" s="38">
        <v>330.62</v>
      </c>
      <c r="CJ7" s="38">
        <v>296.3</v>
      </c>
      <c r="CK7" s="38">
        <v>292.18</v>
      </c>
      <c r="CL7" s="38">
        <v>66.150000000000006</v>
      </c>
      <c r="CM7" s="38">
        <v>61.67</v>
      </c>
      <c r="CN7" s="38">
        <v>60.04</v>
      </c>
      <c r="CO7" s="38">
        <v>63.29</v>
      </c>
      <c r="CP7" s="38">
        <v>54.09</v>
      </c>
      <c r="CQ7" s="38">
        <v>62.01</v>
      </c>
      <c r="CR7" s="38">
        <v>60.68</v>
      </c>
      <c r="CS7" s="38">
        <v>59.87</v>
      </c>
      <c r="CT7" s="38">
        <v>59.59</v>
      </c>
      <c r="CU7" s="38">
        <v>57.3</v>
      </c>
      <c r="CV7" s="38">
        <v>56.91</v>
      </c>
      <c r="CW7" s="38">
        <v>69.72</v>
      </c>
      <c r="CX7" s="38">
        <v>71.69</v>
      </c>
      <c r="CY7" s="38">
        <v>72.13</v>
      </c>
      <c r="CZ7" s="38">
        <v>68.23</v>
      </c>
      <c r="DA7" s="38">
        <v>68.349999999999994</v>
      </c>
      <c r="DB7" s="38">
        <v>75.8</v>
      </c>
      <c r="DC7" s="38">
        <v>75.760000000000005</v>
      </c>
      <c r="DD7" s="38">
        <v>75.48</v>
      </c>
      <c r="DE7" s="38">
        <v>74.64</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0.72</v>
      </c>
      <c r="EE7" s="38">
        <v>2.21</v>
      </c>
      <c r="EF7" s="38">
        <v>1.59</v>
      </c>
      <c r="EG7" s="38">
        <v>1.23</v>
      </c>
      <c r="EH7" s="38">
        <v>1.56</v>
      </c>
      <c r="EI7" s="38">
        <v>0.64</v>
      </c>
      <c r="EJ7" s="38">
        <v>0.55000000000000004</v>
      </c>
      <c r="EK7" s="38">
        <v>0.54</v>
      </c>
      <c r="EL7" s="38">
        <v>0.43</v>
      </c>
      <c r="EM7" s="38">
        <v>0.72</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由貴</cp:lastModifiedBy>
  <cp:lastPrinted>2019-02-06T08:06:19Z</cp:lastPrinted>
  <dcterms:created xsi:type="dcterms:W3CDTF">2018-12-03T08:45:46Z</dcterms:created>
  <dcterms:modified xsi:type="dcterms:W3CDTF">2019-02-28T05:27:06Z</dcterms:modified>
  <cp:category/>
</cp:coreProperties>
</file>