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H30\12 雲仙市\回答\【雲仙市下水道事業】経営比較分析表\"/>
    </mc:Choice>
  </mc:AlternateContent>
  <workbookProtection workbookAlgorithmName="SHA-512" workbookHashValue="qoQsk7k7u4Be/RtHZN5/yVmtLt8ftF4V0NvQPYKCKGOmRmIW6ToiJloBVk4V8Sw5GugLcrgeZFGpsjhKpxbGCQ==" workbookSaltValue="shZG4oJR3uKlAqaT3bPzMg==" workbookSpinCount="100000" lockStructure="1"/>
  <bookViews>
    <workbookView xWindow="12" yWindow="5808" windowWidth="28788" windowHeight="6708"/>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R6" i="5"/>
  <c r="AD10" i="4" s="1"/>
  <c r="Q6" i="5"/>
  <c r="W10" i="4" s="1"/>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P10" i="4"/>
  <c r="I10" i="4"/>
  <c r="AL8" i="4"/>
  <c r="W8" i="4"/>
  <c r="P8" i="4"/>
  <c r="B6"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<sst xmlns="http://schemas.openxmlformats.org/spreadsheetml/2006/main" count="240" uniqueCount="127">
  <si>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</si>
  <si>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</si>
  <si>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</si>
  <si>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</si>
  <si>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</si>
  <si>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</si>
  <si>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</si>
  <si>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</si>
  <si>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</si>
  <si>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</si>
  <si>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</si>
  <si>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</si>
  <si>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</si>
  <si>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</si>
  <si>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</si>
  <si>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</si>
  <si>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</si>
  <si>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</si>
  <si>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</si>
  <si>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</si>
  <si>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</si>
  <si>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</si>
  <si>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</si>
  <si>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</si>
  <si>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</si>
  <si>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</si>
  <si>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</si>
  <si>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</si>
  <si>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</si>
  <si>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</si>
  <si>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</si>
  <si>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</si>
  <si>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</si>
  <si>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</si>
  <si>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</si>
  <si>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</si>
  <si>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</si>
  <si>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</si>
  <si>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</si>
  <si>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</si>
  <si>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</si>
  <si>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</si>
  <si>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</si>
  <si>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</si>
  <si>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</si>
  <si>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</si>
  <si>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</si>
  <si>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</si>
  <si>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</si>
  <si>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</si>
  <si>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</si>
  <si>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</si>
  <si>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</si>
  <si>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</si>
  <si>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</si>
  <si>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</si>
  <si>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</si>
  <si>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</si>
  <si>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</si>
  <si>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</si>
  <si>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</si>
  <si>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</si>
  <si>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</si>
  <si>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</si>
  <si>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</si>
  <si>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</si>
  <si>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</si>
  <si>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</si>
  <si>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</si>
  <si>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</si>
  <si>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</si>
  <si>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</si>
  <si>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</si>
  <si>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</si>
  <si>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</si>
  <si>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</si>
  <si>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</si>
  <si>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</si>
  <si>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</si>
  <si>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</si>
  <si>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</si>
  <si>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</si>
  <si>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</si>
  <si>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</si>
  <si>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</si>
  <si>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</si>
  <si>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</si>
  <si>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</si>
  <si>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</si>
  <si>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</si>
  <si>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</si>
  <si>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</si>
  <si>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</si>
  <si>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</si>
  <si>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</si>
  <si>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</si>
  <si>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</si>
  <si>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</si>
  <si>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</si>
  <si>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</si>
  <si>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</si>
  <si>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</si>
  <si>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</si>
  <si>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</si>
  <si>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</si>
  <si>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</si>
  <si>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</si>
  <si>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</si>
  <si>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</si>
  <si>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</si>
  <si>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</si>
  <si>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</si>
  <si>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</si>
  <si>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</si>
  <si>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</si>
  <si>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</si>
  <si>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</si>
  <si>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</si>
  <si>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</si>
  <si>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</si>
  <si>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</si>
  <si>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</si>
  <si>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</si>
  <si>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</si>
  <si>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特定環境保全公共下水道事業は、分流式下水道に要する経費の算出方法見直しにより汚水処理費用が減少したことに伴い、「経費回収率」の増及び「汚水処理原価」の減となり、類似団体平均値に近い値となっている。
　また、「収益的収支比率」についても同様の理由により増加しているが、経営改善には至っていない。
　経営改善のためには、適正な使用料収入の確保や汚水処理費の削減が必要であるが、吾妻・瑞穂地区については、整備終了から間もないこともあり、「水洗化率」が低い状況であるため、戸別訪問などを強化し、水洗化人口及び有収水量の増加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19" eb="121">
      <t>ドウヨウ</t>
    </rPh>
    <rPh sb="122" eb="124">
      <t>リユウ</t>
    </rPh>
    <rPh sb="181" eb="183">
      <t>ヒツヨウ</t>
    </rPh>
    <rPh sb="241" eb="243">
      <t>キョウカ</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</si>
  <si>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雲仙地区については、長寿命化計画に沿って本年度から来年度にかけて実施設計を行い、その後、設備改修を行う予定である。</t>
    <rPh sb="17" eb="19">
      <t>ショリ</t>
    </rPh>
    <rPh sb="19" eb="20">
      <t>ク</t>
    </rPh>
    <rPh sb="97" eb="99">
      <t>カンリョウ</t>
    </rPh>
    <rPh sb="155" eb="158">
      <t>ホンネンド</t>
    </rPh>
    <rPh sb="160" eb="163">
      <t>ライネンド</t>
    </rPh>
    <rPh sb="167" eb="169">
      <t>ジッシ</t>
    </rPh>
    <rPh sb="169" eb="171">
      <t>セッケイ</t>
    </rPh>
    <rPh sb="172" eb="173">
      <t>オコナ</t>
    </rPh>
    <rPh sb="177" eb="178">
      <t>ゴ</t>
    </rPh>
    <phoneticPr fontId="4"/>
  </si>
  <si>
    <t>　特定環境保全公共下水道事業は、3処理区あり、雲仙地区（供用開始61年）、吾妻地区（供用開始平成17年）、瑞穂地区（供用開始19年）である。
　経営改善のために、汚水処理費の削減と水洗化率の向上を目指し、料金収入の増加による経費回収率の向上を図る。
　また、平成28年度から平成31年度までの4年間の予定で公営企業へ移行するための事業を実施している。
 資産や財政状況を把握し、地方債元利償還金などの推移を考慮しながら、施設設備の改修を計画的に行い、経営健全化を図って行く必要がある。</t>
    <rPh sb="17" eb="19">
      <t>ショリ</t>
    </rPh>
    <rPh sb="19" eb="20">
      <t>ク</t>
    </rPh>
    <rPh sb="118" eb="120">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</si>
</sst>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0.24</c:v>
                </c:pt>
                <c:pt idx="1">
                  <c:v>0</c:v>
                </c:pt>
                <c:pt idx="2">
                  <c:v>0</c:v>
                </c:pt>
                <c:pt idx="3">
                  <c:v>0</c:v>
                </c:pt>
                <c:pt idx="4">
                  <c:v>0</c:v>
                </c:pt>
              </c:numCache>
            </c:numRef>
          </c:val>
          <c:extLst>
            <c:ext xmlns:c16="http://schemas.microsoft.com/office/drawing/2014/chart" uri="{C3380CC4-5D6E-409C-BE32-E72D297353CC}">
              <c16:uniqueId val="{00000000-6095-4F11-84EA-13AB3E4BB442}"/>
            </c:ext>
          </c:extLst>
        </c:ser>
        <c:dLbls>
          <c:showLegendKey val="0"/>
          <c:showVal val="0"/>
          <c:showCatName val="0"/>
          <c:showSerName val="0"/>
          <c:showPercent val="0"/>
          <c:showBubbleSize val="0"/>
        </c:dLbls>
        <c:gapWidth val="150"/>
        <c:axId val="81992704"/>
        <c:axId val="8199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0.08</c:v>
                </c:pt>
                <c:pt idx="3">
                  <c:v>0.04</c:v>
                </c:pt>
                <c:pt idx="4">
                  <c:v>0.15</c:v>
                </c:pt>
              </c:numCache>
            </c:numRef>
          </c:val>
          <c:smooth val="0"/>
          <c:extLst>
            <c:ext xmlns:c16="http://schemas.microsoft.com/office/drawing/2014/chart" uri="{C3380CC4-5D6E-409C-BE32-E72D297353CC}">
              <c16:uniqueId val="{00000001-6095-4F11-84EA-13AB3E4BB442}"/>
            </c:ext>
          </c:extLst>
        </c:ser>
        <c:dLbls>
          <c:showLegendKey val="0"/>
          <c:showVal val="0"/>
          <c:showCatName val="0"/>
          <c:showSerName val="0"/>
          <c:showPercent val="0"/>
          <c:showBubbleSize val="0"/>
        </c:dLbls>
        <c:marker val="1"/>
        <c:smooth val="0"/>
        <c:axId val="81992704"/>
        <c:axId val="81994880"/>
      </c:lineChart>
      <c:dateAx>
        <c:axId val="81992704"/>
        <c:scaling>
          <c:orientation val="minMax"/>
        </c:scaling>
        <c:delete val="1"/>
        <c:axPos val="b"/>
        <c:numFmt formatCode="ge" sourceLinked="1"/>
        <c:majorTickMark val="none"/>
        <c:minorTickMark val="none"/>
        <c:tickLblPos val="none"/>
        <c:crossAx val="81994880"/>
        <c:crosses val="autoZero"/>
        <c:auto val="1"/>
        <c:lblOffset val="100"/>
        <c:baseTimeUnit val="years"/>
      </c:dateAx>
      <c:valAx>
        <c:axId val="8199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44.2</c:v>
                </c:pt>
                <c:pt idx="1">
                  <c:v>45.68</c:v>
                </c:pt>
                <c:pt idx="2">
                  <c:v>49.07</c:v>
                </c:pt>
                <c:pt idx="3">
                  <c:v>48.34</c:v>
                </c:pt>
                <c:pt idx="4">
                  <c:v>44.18</c:v>
                </c:pt>
              </c:numCache>
            </c:numRef>
          </c:val>
          <c:extLst>
            <c:ext xmlns:c16="http://schemas.microsoft.com/office/drawing/2014/chart" uri="{C3380CC4-5D6E-409C-BE32-E72D297353CC}">
              <c16:uniqueId val="{00000000-1835-494E-BBF2-3F26AFD4DA41}"/>
            </c:ext>
          </c:extLst>
        </c:ser>
        <c:dLbls>
          <c:showLegendKey val="0"/>
          <c:showVal val="0"/>
          <c:showCatName val="0"/>
          <c:showSerName val="0"/>
          <c:showPercent val="0"/>
          <c:showBubbleSize val="0"/>
        </c:dLbls>
        <c:gapWidth val="150"/>
        <c:axId val="89238144"/>
        <c:axId val="8924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39.25</c:v>
                </c:pt>
                <c:pt idx="3">
                  <c:v>43.18</c:v>
                </c:pt>
                <c:pt idx="4">
                  <c:v>42.38</c:v>
                </c:pt>
              </c:numCache>
            </c:numRef>
          </c:val>
          <c:smooth val="0"/>
          <c:extLst>
            <c:ext xmlns:c16="http://schemas.microsoft.com/office/drawing/2014/chart" uri="{C3380CC4-5D6E-409C-BE32-E72D297353CC}">
              <c16:uniqueId val="{00000001-1835-494E-BBF2-3F26AFD4DA41}"/>
            </c:ext>
          </c:extLst>
        </c:ser>
        <c:dLbls>
          <c:showLegendKey val="0"/>
          <c:showVal val="0"/>
          <c:showCatName val="0"/>
          <c:showSerName val="0"/>
          <c:showPercent val="0"/>
          <c:showBubbleSize val="0"/>
        </c:dLbls>
        <c:marker val="1"/>
        <c:smooth val="0"/>
        <c:axId val="89238144"/>
        <c:axId val="89244416"/>
      </c:lineChart>
      <c:dateAx>
        <c:axId val="89238144"/>
        <c:scaling>
          <c:orientation val="minMax"/>
        </c:scaling>
        <c:delete val="1"/>
        <c:axPos val="b"/>
        <c:numFmt formatCode="ge" sourceLinked="1"/>
        <c:majorTickMark val="none"/>
        <c:minorTickMark val="none"/>
        <c:tickLblPos val="none"/>
        <c:crossAx val="89244416"/>
        <c:crosses val="autoZero"/>
        <c:auto val="1"/>
        <c:lblOffset val="100"/>
        <c:baseTimeUnit val="years"/>
      </c:dateAx>
      <c:valAx>
        <c:axId val="892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3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53.27</c:v>
                </c:pt>
                <c:pt idx="1">
                  <c:v>54.74</c:v>
                </c:pt>
                <c:pt idx="2">
                  <c:v>56.31</c:v>
                </c:pt>
                <c:pt idx="3">
                  <c:v>58.19</c:v>
                </c:pt>
                <c:pt idx="4">
                  <c:v>59.57</c:v>
                </c:pt>
              </c:numCache>
            </c:numRef>
          </c:val>
          <c:extLst>
            <c:ext xmlns:c16="http://schemas.microsoft.com/office/drawing/2014/chart" uri="{C3380CC4-5D6E-409C-BE32-E72D297353CC}">
              <c16:uniqueId val="{00000000-B7A5-4648-BBB2-17237AAFCAD2}"/>
            </c:ext>
          </c:extLst>
        </c:ser>
        <c:dLbls>
          <c:showLegendKey val="0"/>
          <c:showVal val="0"/>
          <c:showCatName val="0"/>
          <c:showSerName val="0"/>
          <c:showPercent val="0"/>
          <c:showBubbleSize val="0"/>
        </c:dLbls>
        <c:gapWidth val="150"/>
        <c:axId val="89361408"/>
        <c:axId val="8936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86.43</c:v>
                </c:pt>
                <c:pt idx="3">
                  <c:v>86.43</c:v>
                </c:pt>
                <c:pt idx="4">
                  <c:v>87.01</c:v>
                </c:pt>
              </c:numCache>
            </c:numRef>
          </c:val>
          <c:smooth val="0"/>
          <c:extLst>
            <c:ext xmlns:c16="http://schemas.microsoft.com/office/drawing/2014/chart" uri="{C3380CC4-5D6E-409C-BE32-E72D297353CC}">
              <c16:uniqueId val="{00000001-B7A5-4648-BBB2-17237AAFCAD2}"/>
            </c:ext>
          </c:extLst>
        </c:ser>
        <c:dLbls>
          <c:showLegendKey val="0"/>
          <c:showVal val="0"/>
          <c:showCatName val="0"/>
          <c:showSerName val="0"/>
          <c:showPercent val="0"/>
          <c:showBubbleSize val="0"/>
        </c:dLbls>
        <c:marker val="1"/>
        <c:smooth val="0"/>
        <c:axId val="89361408"/>
        <c:axId val="89367680"/>
      </c:lineChart>
      <c:dateAx>
        <c:axId val="89361408"/>
        <c:scaling>
          <c:orientation val="minMax"/>
        </c:scaling>
        <c:delete val="1"/>
        <c:axPos val="b"/>
        <c:numFmt formatCode="ge" sourceLinked="1"/>
        <c:majorTickMark val="none"/>
        <c:minorTickMark val="none"/>
        <c:tickLblPos val="none"/>
        <c:crossAx val="89367680"/>
        <c:crosses val="autoZero"/>
        <c:auto val="1"/>
        <c:lblOffset val="100"/>
        <c:baseTimeUnit val="years"/>
      </c:dateAx>
      <c:valAx>
        <c:axId val="893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6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60.8</c:v>
                </c:pt>
                <c:pt idx="1">
                  <c:v>75.239999999999995</c:v>
                </c:pt>
                <c:pt idx="2">
                  <c:v>72.97</c:v>
                </c:pt>
                <c:pt idx="3">
                  <c:v>72.87</c:v>
                </c:pt>
                <c:pt idx="4">
                  <c:v>98.31</c:v>
                </c:pt>
              </c:numCache>
            </c:numRef>
          </c:val>
          <c:extLst>
            <c:ext xmlns:c16="http://schemas.microsoft.com/office/drawing/2014/chart" uri="{C3380CC4-5D6E-409C-BE32-E72D297353CC}">
              <c16:uniqueId val="{00000000-FF08-4A6A-8396-C8F75D25C2F4}"/>
            </c:ext>
          </c:extLst>
        </c:ser>
        <c:dLbls>
          <c:showLegendKey val="0"/>
          <c:showVal val="0"/>
          <c:showCatName val="0"/>
          <c:showSerName val="0"/>
          <c:showPercent val="0"/>
          <c:showBubbleSize val="0"/>
        </c:dLbls>
        <c:gapWidth val="150"/>
        <c:axId val="82234752"/>
        <c:axId val="8229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08-4A6A-8396-C8F75D25C2F4}"/>
            </c:ext>
          </c:extLst>
        </c:ser>
        <c:dLbls>
          <c:showLegendKey val="0"/>
          <c:showVal val="0"/>
          <c:showCatName val="0"/>
          <c:showSerName val="0"/>
          <c:showPercent val="0"/>
          <c:showBubbleSize val="0"/>
        </c:dLbls>
        <c:marker val="1"/>
        <c:smooth val="0"/>
        <c:axId val="82234752"/>
        <c:axId val="82298368"/>
      </c:lineChart>
      <c:dateAx>
        <c:axId val="82234752"/>
        <c:scaling>
          <c:orientation val="minMax"/>
        </c:scaling>
        <c:delete val="1"/>
        <c:axPos val="b"/>
        <c:numFmt formatCode="ge" sourceLinked="1"/>
        <c:majorTickMark val="none"/>
        <c:minorTickMark val="none"/>
        <c:tickLblPos val="none"/>
        <c:crossAx val="82298368"/>
        <c:crosses val="autoZero"/>
        <c:auto val="1"/>
        <c:lblOffset val="100"/>
        <c:baseTimeUnit val="years"/>
      </c:dateAx>
      <c:valAx>
        <c:axId val="822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2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30-4C96-8AAB-EB7C2FC3C633}"/>
            </c:ext>
          </c:extLst>
        </c:ser>
        <c:dLbls>
          <c:showLegendKey val="0"/>
          <c:showVal val="0"/>
          <c:showCatName val="0"/>
          <c:showSerName val="0"/>
          <c:showPercent val="0"/>
          <c:showBubbleSize val="0"/>
        </c:dLbls>
        <c:gapWidth val="150"/>
        <c:axId val="86282240"/>
        <c:axId val="8628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30-4C96-8AAB-EB7C2FC3C633}"/>
            </c:ext>
          </c:extLst>
        </c:ser>
        <c:dLbls>
          <c:showLegendKey val="0"/>
          <c:showVal val="0"/>
          <c:showCatName val="0"/>
          <c:showSerName val="0"/>
          <c:showPercent val="0"/>
          <c:showBubbleSize val="0"/>
        </c:dLbls>
        <c:marker val="1"/>
        <c:smooth val="0"/>
        <c:axId val="86282240"/>
        <c:axId val="86284160"/>
      </c:lineChart>
      <c:dateAx>
        <c:axId val="86282240"/>
        <c:scaling>
          <c:orientation val="minMax"/>
        </c:scaling>
        <c:delete val="1"/>
        <c:axPos val="b"/>
        <c:numFmt formatCode="ge" sourceLinked="1"/>
        <c:majorTickMark val="none"/>
        <c:minorTickMark val="none"/>
        <c:tickLblPos val="none"/>
        <c:crossAx val="86284160"/>
        <c:crosses val="autoZero"/>
        <c:auto val="1"/>
        <c:lblOffset val="100"/>
        <c:baseTimeUnit val="years"/>
      </c:dateAx>
      <c:valAx>
        <c:axId val="862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1B-41E5-8244-DDC1A10B8622}"/>
            </c:ext>
          </c:extLst>
        </c:ser>
        <c:dLbls>
          <c:showLegendKey val="0"/>
          <c:showVal val="0"/>
          <c:showCatName val="0"/>
          <c:showSerName val="0"/>
          <c:showPercent val="0"/>
          <c:showBubbleSize val="0"/>
        </c:dLbls>
        <c:gapWidth val="150"/>
        <c:axId val="89272704"/>
        <c:axId val="892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1B-41E5-8244-DDC1A10B8622}"/>
            </c:ext>
          </c:extLst>
        </c:ser>
        <c:dLbls>
          <c:showLegendKey val="0"/>
          <c:showVal val="0"/>
          <c:showCatName val="0"/>
          <c:showSerName val="0"/>
          <c:showPercent val="0"/>
          <c:showBubbleSize val="0"/>
        </c:dLbls>
        <c:marker val="1"/>
        <c:smooth val="0"/>
        <c:axId val="89272704"/>
        <c:axId val="89274624"/>
      </c:lineChart>
      <c:dateAx>
        <c:axId val="89272704"/>
        <c:scaling>
          <c:orientation val="minMax"/>
        </c:scaling>
        <c:delete val="1"/>
        <c:axPos val="b"/>
        <c:numFmt formatCode="ge" sourceLinked="1"/>
        <c:majorTickMark val="none"/>
        <c:minorTickMark val="none"/>
        <c:tickLblPos val="none"/>
        <c:crossAx val="89274624"/>
        <c:crosses val="autoZero"/>
        <c:auto val="1"/>
        <c:lblOffset val="100"/>
        <c:baseTimeUnit val="years"/>
      </c:dateAx>
      <c:valAx>
        <c:axId val="892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1F-4305-A960-A5D95EF6316A}"/>
            </c:ext>
          </c:extLst>
        </c:ser>
        <c:dLbls>
          <c:showLegendKey val="0"/>
          <c:showVal val="0"/>
          <c:showCatName val="0"/>
          <c:showSerName val="0"/>
          <c:showPercent val="0"/>
          <c:showBubbleSize val="0"/>
        </c:dLbls>
        <c:gapWidth val="150"/>
        <c:axId val="89323392"/>
        <c:axId val="8932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1F-4305-A960-A5D95EF6316A}"/>
            </c:ext>
          </c:extLst>
        </c:ser>
        <c:dLbls>
          <c:showLegendKey val="0"/>
          <c:showVal val="0"/>
          <c:showCatName val="0"/>
          <c:showSerName val="0"/>
          <c:showPercent val="0"/>
          <c:showBubbleSize val="0"/>
        </c:dLbls>
        <c:marker val="1"/>
        <c:smooth val="0"/>
        <c:axId val="89323392"/>
        <c:axId val="89324928"/>
      </c:lineChart>
      <c:dateAx>
        <c:axId val="89323392"/>
        <c:scaling>
          <c:orientation val="minMax"/>
        </c:scaling>
        <c:delete val="1"/>
        <c:axPos val="b"/>
        <c:numFmt formatCode="ge" sourceLinked="1"/>
        <c:majorTickMark val="none"/>
        <c:minorTickMark val="none"/>
        <c:tickLblPos val="none"/>
        <c:crossAx val="89324928"/>
        <c:crosses val="autoZero"/>
        <c:auto val="1"/>
        <c:lblOffset val="100"/>
        <c:baseTimeUnit val="years"/>
      </c:dateAx>
      <c:valAx>
        <c:axId val="8932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E8-49A4-87F4-44680806042D}"/>
            </c:ext>
          </c:extLst>
        </c:ser>
        <c:dLbls>
          <c:showLegendKey val="0"/>
          <c:showVal val="0"/>
          <c:showCatName val="0"/>
          <c:showSerName val="0"/>
          <c:showPercent val="0"/>
          <c:showBubbleSize val="0"/>
        </c:dLbls>
        <c:gapWidth val="150"/>
        <c:axId val="89025920"/>
        <c:axId val="890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E8-49A4-87F4-44680806042D}"/>
            </c:ext>
          </c:extLst>
        </c:ser>
        <c:dLbls>
          <c:showLegendKey val="0"/>
          <c:showVal val="0"/>
          <c:showCatName val="0"/>
          <c:showSerName val="0"/>
          <c:showPercent val="0"/>
          <c:showBubbleSize val="0"/>
        </c:dLbls>
        <c:marker val="1"/>
        <c:smooth val="0"/>
        <c:axId val="89025920"/>
        <c:axId val="89028096"/>
      </c:lineChart>
      <c:dateAx>
        <c:axId val="89025920"/>
        <c:scaling>
          <c:orientation val="minMax"/>
        </c:scaling>
        <c:delete val="1"/>
        <c:axPos val="b"/>
        <c:numFmt formatCode="ge" sourceLinked="1"/>
        <c:majorTickMark val="none"/>
        <c:minorTickMark val="none"/>
        <c:tickLblPos val="none"/>
        <c:crossAx val="89028096"/>
        <c:crosses val="autoZero"/>
        <c:auto val="1"/>
        <c:lblOffset val="100"/>
        <c:baseTimeUnit val="years"/>
      </c:dateAx>
      <c:valAx>
        <c:axId val="890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1750.24</c:v>
                </c:pt>
                <c:pt idx="1">
                  <c:v>1409.64</c:v>
                </c:pt>
                <c:pt idx="2">
                  <c:v>1298.43</c:v>
                </c:pt>
                <c:pt idx="3">
                  <c:v>3254.88</c:v>
                </c:pt>
                <c:pt idx="4">
                  <c:v>39.380000000000003</c:v>
                </c:pt>
              </c:numCache>
            </c:numRef>
          </c:val>
          <c:extLst>
            <c:ext xmlns:c16="http://schemas.microsoft.com/office/drawing/2014/chart" uri="{C3380CC4-5D6E-409C-BE32-E72D297353CC}">
              <c16:uniqueId val="{00000000-4A1B-4220-9F32-63D004BF7F3F}"/>
            </c:ext>
          </c:extLst>
        </c:ser>
        <c:dLbls>
          <c:showLegendKey val="0"/>
          <c:showVal val="0"/>
          <c:showCatName val="0"/>
          <c:showSerName val="0"/>
          <c:showPercent val="0"/>
          <c:showBubbleSize val="0"/>
        </c:dLbls>
        <c:gapWidth val="150"/>
        <c:axId val="89078016"/>
        <c:axId val="8908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1390.86</c:v>
                </c:pt>
                <c:pt idx="3">
                  <c:v>1467.94</c:v>
                </c:pt>
                <c:pt idx="4">
                  <c:v>1144.94</c:v>
                </c:pt>
              </c:numCache>
            </c:numRef>
          </c:val>
          <c:smooth val="0"/>
          <c:extLst>
            <c:ext xmlns:c16="http://schemas.microsoft.com/office/drawing/2014/chart" uri="{C3380CC4-5D6E-409C-BE32-E72D297353CC}">
              <c16:uniqueId val="{00000001-4A1B-4220-9F32-63D004BF7F3F}"/>
            </c:ext>
          </c:extLst>
        </c:ser>
        <c:dLbls>
          <c:showLegendKey val="0"/>
          <c:showVal val="0"/>
          <c:showCatName val="0"/>
          <c:showSerName val="0"/>
          <c:showPercent val="0"/>
          <c:showBubbleSize val="0"/>
        </c:dLbls>
        <c:marker val="1"/>
        <c:smooth val="0"/>
        <c:axId val="89078016"/>
        <c:axId val="89080192"/>
      </c:lineChart>
      <c:dateAx>
        <c:axId val="89078016"/>
        <c:scaling>
          <c:orientation val="minMax"/>
        </c:scaling>
        <c:delete val="1"/>
        <c:axPos val="b"/>
        <c:numFmt formatCode="ge" sourceLinked="1"/>
        <c:majorTickMark val="none"/>
        <c:minorTickMark val="none"/>
        <c:tickLblPos val="none"/>
        <c:crossAx val="89080192"/>
        <c:crosses val="autoZero"/>
        <c:auto val="1"/>
        <c:lblOffset val="100"/>
        <c:baseTimeUnit val="years"/>
      </c:dateAx>
      <c:valAx>
        <c:axId val="890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33.92</c:v>
                </c:pt>
                <c:pt idx="1">
                  <c:v>38.1</c:v>
                </c:pt>
                <c:pt idx="2">
                  <c:v>37.74</c:v>
                </c:pt>
                <c:pt idx="3">
                  <c:v>37.14</c:v>
                </c:pt>
                <c:pt idx="4">
                  <c:v>69.87</c:v>
                </c:pt>
              </c:numCache>
            </c:numRef>
          </c:val>
          <c:extLst>
            <c:ext xmlns:c16="http://schemas.microsoft.com/office/drawing/2014/chart" uri="{C3380CC4-5D6E-409C-BE32-E72D297353CC}">
              <c16:uniqueId val="{00000000-B2BE-45AB-AF4B-A5C4D00CB827}"/>
            </c:ext>
          </c:extLst>
        </c:ser>
        <c:dLbls>
          <c:showLegendKey val="0"/>
          <c:showVal val="0"/>
          <c:showCatName val="0"/>
          <c:showSerName val="0"/>
          <c:showPercent val="0"/>
          <c:showBubbleSize val="0"/>
        </c:dLbls>
        <c:gapWidth val="150"/>
        <c:axId val="89098496"/>
        <c:axId val="8911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76.849999999999994</c:v>
                </c:pt>
                <c:pt idx="3">
                  <c:v>83.3</c:v>
                </c:pt>
                <c:pt idx="4">
                  <c:v>88.16</c:v>
                </c:pt>
              </c:numCache>
            </c:numRef>
          </c:val>
          <c:smooth val="0"/>
          <c:extLst>
            <c:ext xmlns:c16="http://schemas.microsoft.com/office/drawing/2014/chart" uri="{C3380CC4-5D6E-409C-BE32-E72D297353CC}">
              <c16:uniqueId val="{00000001-B2BE-45AB-AF4B-A5C4D00CB827}"/>
            </c:ext>
          </c:extLst>
        </c:ser>
        <c:dLbls>
          <c:showLegendKey val="0"/>
          <c:showVal val="0"/>
          <c:showCatName val="0"/>
          <c:showSerName val="0"/>
          <c:showPercent val="0"/>
          <c:showBubbleSize val="0"/>
        </c:dLbls>
        <c:marker val="1"/>
        <c:smooth val="0"/>
        <c:axId val="89098496"/>
        <c:axId val="89117056"/>
      </c:lineChart>
      <c:dateAx>
        <c:axId val="89098496"/>
        <c:scaling>
          <c:orientation val="minMax"/>
        </c:scaling>
        <c:delete val="1"/>
        <c:axPos val="b"/>
        <c:numFmt formatCode="ge" sourceLinked="1"/>
        <c:majorTickMark val="none"/>
        <c:minorTickMark val="none"/>
        <c:tickLblPos val="none"/>
        <c:crossAx val="89117056"/>
        <c:crosses val="autoZero"/>
        <c:auto val="1"/>
        <c:lblOffset val="100"/>
        <c:baseTimeUnit val="years"/>
      </c:dateAx>
      <c:valAx>
        <c:axId val="891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9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323.68</c:v>
                </c:pt>
                <c:pt idx="1">
                  <c:v>288.63</c:v>
                </c:pt>
                <c:pt idx="2">
                  <c:v>296.94</c:v>
                </c:pt>
                <c:pt idx="3">
                  <c:v>324.63</c:v>
                </c:pt>
                <c:pt idx="4">
                  <c:v>175.89</c:v>
                </c:pt>
              </c:numCache>
            </c:numRef>
          </c:val>
          <c:extLst>
            <c:ext xmlns:c16="http://schemas.microsoft.com/office/drawing/2014/chart" uri="{C3380CC4-5D6E-409C-BE32-E72D297353CC}">
              <c16:uniqueId val="{00000000-8F88-4691-B131-AA38505F0BC2}"/>
            </c:ext>
          </c:extLst>
        </c:ser>
        <c:dLbls>
          <c:showLegendKey val="0"/>
          <c:showVal val="0"/>
          <c:showCatName val="0"/>
          <c:showSerName val="0"/>
          <c:showPercent val="0"/>
          <c:showBubbleSize val="0"/>
        </c:dLbls>
        <c:gapWidth val="150"/>
        <c:axId val="89204992"/>
        <c:axId val="8921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198.4</c:v>
                </c:pt>
                <c:pt idx="3">
                  <c:v>184.56</c:v>
                </c:pt>
                <c:pt idx="4">
                  <c:v>173.89</c:v>
                </c:pt>
              </c:numCache>
            </c:numRef>
          </c:val>
          <c:smooth val="0"/>
          <c:extLst>
            <c:ext xmlns:c16="http://schemas.microsoft.com/office/drawing/2014/chart" uri="{C3380CC4-5D6E-409C-BE32-E72D297353CC}">
              <c16:uniqueId val="{00000001-8F88-4691-B131-AA38505F0BC2}"/>
            </c:ext>
          </c:extLst>
        </c:ser>
        <c:dLbls>
          <c:showLegendKey val="0"/>
          <c:showVal val="0"/>
          <c:showCatName val="0"/>
          <c:showSerName val="0"/>
          <c:showPercent val="0"/>
          <c:showBubbleSize val="0"/>
        </c:dLbls>
        <c:marker val="1"/>
        <c:smooth val="0"/>
        <c:axId val="89204992"/>
        <c:axId val="89211264"/>
      </c:lineChart>
      <c:dateAx>
        <c:axId val="89204992"/>
        <c:scaling>
          <c:orientation val="minMax"/>
        </c:scaling>
        <c:delete val="1"/>
        <c:axPos val="b"/>
        <c:numFmt formatCode="ge" sourceLinked="1"/>
        <c:majorTickMark val="none"/>
        <c:minorTickMark val="none"/>
        <c:tickLblPos val="none"/>
        <c:crossAx val="89211264"/>
        <c:crosses val="autoZero"/>
        <c:auto val="1"/>
        <c:lblOffset val="100"/>
        <c:baseTimeUnit val="years"/>
      </c:dateAx>
      <c:valAx>
        <c:axId val="892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43" zoomScale="90" zoomScaleNormal="9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長崎県　雲仙市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D1</v>
      </c>
      <c r="X8" s="71"/>
      <c r="Y8" s="71"/>
      <c r="Z8" s="71"/>
      <c r="AA8" s="71"/>
      <c r="AB8" s="71"/>
      <c r="AC8" s="71"/>
      <c r="AD8" s="72" t="str">
        <f>データ!$M$6</f>
        <v>非設置</v>
      </c>
      <c r="AE8" s="72"/>
      <c r="AF8" s="72"/>
      <c r="AG8" s="72"/>
      <c r="AH8" s="72"/>
      <c r="AI8" s="72"/>
      <c r="AJ8" s="72"/>
      <c r="AK8" s="3"/>
      <c r="AL8" s="66">
        <f>データ!S6</f>
        <v>44629</v>
      </c>
      <c r="AM8" s="66"/>
      <c r="AN8" s="66"/>
      <c r="AO8" s="66"/>
      <c r="AP8" s="66"/>
      <c r="AQ8" s="66"/>
      <c r="AR8" s="66"/>
      <c r="AS8" s="66"/>
      <c r="AT8" s="65">
        <f>データ!T6</f>
        <v>214.31</v>
      </c>
      <c r="AU8" s="65"/>
      <c r="AV8" s="65"/>
      <c r="AW8" s="65"/>
      <c r="AX8" s="65"/>
      <c r="AY8" s="65"/>
      <c r="AZ8" s="65"/>
      <c r="BA8" s="65"/>
      <c r="BB8" s="65">
        <f>データ!U6</f>
        <v>208.25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23.24</v>
      </c>
      <c r="Q10" s="65"/>
      <c r="R10" s="65"/>
      <c r="S10" s="65"/>
      <c r="T10" s="65"/>
      <c r="U10" s="65"/>
      <c r="V10" s="65"/>
      <c r="W10" s="65">
        <f>データ!Q6</f>
        <v>77.819999999999993</v>
      </c>
      <c r="X10" s="65"/>
      <c r="Y10" s="65"/>
      <c r="Z10" s="65"/>
      <c r="AA10" s="65"/>
      <c r="AB10" s="65"/>
      <c r="AC10" s="65"/>
      <c r="AD10" s="66">
        <f>データ!R6</f>
        <v>3020</v>
      </c>
      <c r="AE10" s="66"/>
      <c r="AF10" s="66"/>
      <c r="AG10" s="66"/>
      <c r="AH10" s="66"/>
      <c r="AI10" s="66"/>
      <c r="AJ10" s="66"/>
      <c r="AK10" s="2"/>
      <c r="AL10" s="66">
        <f>データ!V6</f>
        <v>10286</v>
      </c>
      <c r="AM10" s="66"/>
      <c r="AN10" s="66"/>
      <c r="AO10" s="66"/>
      <c r="AP10" s="66"/>
      <c r="AQ10" s="66"/>
      <c r="AR10" s="66"/>
      <c r="AS10" s="66"/>
      <c r="AT10" s="65">
        <f>データ!W6</f>
        <v>4.46</v>
      </c>
      <c r="AU10" s="65"/>
      <c r="AV10" s="65"/>
      <c r="AW10" s="65"/>
      <c r="AX10" s="65"/>
      <c r="AY10" s="65"/>
      <c r="AZ10" s="65"/>
      <c r="BA10" s="65"/>
      <c r="BB10" s="65">
        <f>データ!X6</f>
        <v>2306.2800000000002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57</v>
      </c>
      <c r="O86" s="25" t="str">
        <f>データ!EO6</f>
        <v>【0.10】</v>
      </c>
    </row>
  </sheetData>
  <sheetProtection algorithmName="SHA-512" hashValue="0ttmbTOYJZzUrCjZsHhzUqxtr/4erkTqkX/E8L2nA4Y/CrlETnELYMnbad1igsEE16xdWaHd8+xu92fjaA97TQ==" saltValue="Pevr2t7ro6SMyUk2zhNk7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2">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2">
      <c r="A6" s="27" t="s">
        <v>110</v>
      </c>
      <c r="B6" s="32">
        <f>B7</f>
        <v>2017</v>
      </c>
      <c r="C6" s="32">
        <f t="shared" ref="C6:X6" si="3">C7</f>
        <v>422134</v>
      </c>
      <c r="D6" s="32">
        <f t="shared" si="3"/>
        <v>47</v>
      </c>
      <c r="E6" s="32">
        <f t="shared" si="3"/>
        <v>17</v>
      </c>
      <c r="F6" s="32">
        <f t="shared" si="3"/>
        <v>4</v>
      </c>
      <c r="G6" s="32">
        <f t="shared" si="3"/>
        <v>0</v>
      </c>
      <c r="H6" s="32" t="str">
        <f t="shared" si="3"/>
        <v>長崎県　雲仙市</v>
      </c>
      <c r="I6" s="32" t="str">
        <f t="shared" si="3"/>
        <v>法非適用</v>
      </c>
      <c r="J6" s="32" t="str">
        <f t="shared" si="3"/>
        <v>下水道事業</v>
      </c>
      <c r="K6" s="32" t="str">
        <f t="shared" si="3"/>
        <v>特定環境保全公共下水道</v>
      </c>
      <c r="L6" s="32" t="str">
        <f t="shared" si="3"/>
        <v>D1</v>
      </c>
      <c r="M6" s="32" t="str">
        <f t="shared" si="3"/>
        <v>非設置</v>
      </c>
      <c r="N6" s="33" t="str">
        <f t="shared" si="3"/>
        <v>-</v>
      </c>
      <c r="O6" s="33" t="str">
        <f t="shared" si="3"/>
        <v>該当数値なし</v>
      </c>
      <c r="P6" s="33">
        <f t="shared" si="3"/>
        <v>23.24</v>
      </c>
      <c r="Q6" s="33">
        <f t="shared" si="3"/>
        <v>77.819999999999993</v>
      </c>
      <c r="R6" s="33">
        <f t="shared" si="3"/>
        <v>3020</v>
      </c>
      <c r="S6" s="33">
        <f t="shared" si="3"/>
        <v>44629</v>
      </c>
      <c r="T6" s="33">
        <f t="shared" si="3"/>
        <v>214.31</v>
      </c>
      <c r="U6" s="33">
        <f t="shared" si="3"/>
        <v>208.25</v>
      </c>
      <c r="V6" s="33">
        <f t="shared" si="3"/>
        <v>10286</v>
      </c>
      <c r="W6" s="33">
        <f t="shared" si="3"/>
        <v>4.46</v>
      </c>
      <c r="X6" s="33">
        <f t="shared" si="3"/>
        <v>2306.2800000000002</v>
      </c>
      <c r="Y6" s="34">
        <f>IF(Y7="",NA(),Y7)</f>
        <v>60.8</v>
      </c>
      <c r="Z6" s="34">
        <f t="shared" ref="Z6:AH6" si="4">IF(Z7="",NA(),Z7)</f>
        <v>75.239999999999995</v>
      </c>
      <c r="AA6" s="34">
        <f t="shared" si="4"/>
        <v>72.97</v>
      </c>
      <c r="AB6" s="34">
        <f t="shared" si="4"/>
        <v>72.87</v>
      </c>
      <c r="AC6" s="34">
        <f t="shared" si="4"/>
        <v>98.31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1750.24</v>
      </c>
      <c r="BG6" s="34">
        <f t="shared" ref="BG6:BO6" si="7">IF(BG7="",NA(),BG7)</f>
        <v>1409.64</v>
      </c>
      <c r="BH6" s="34">
        <f t="shared" si="7"/>
        <v>1298.43</v>
      </c>
      <c r="BI6" s="34">
        <f t="shared" si="7"/>
        <v>3254.88</v>
      </c>
      <c r="BJ6" s="34">
        <f t="shared" si="7"/>
        <v>39.380000000000003</v>
      </c>
      <c r="BK6" s="34">
        <f t="shared" si="7"/>
        <v>1569.13</v>
      </c>
      <c r="BL6" s="34">
        <f t="shared" si="7"/>
        <v>1436</v>
      </c>
      <c r="BM6" s="34">
        <f t="shared" si="7"/>
        <v>1390.86</v>
      </c>
      <c r="BN6" s="34">
        <f t="shared" si="7"/>
        <v>1467.94</v>
      </c>
      <c r="BO6" s="34">
        <f t="shared" si="7"/>
        <v>1144.94</v>
      </c>
      <c r="BP6" s="33" t="str">
        <f>IF(BP7="","",IF(BP7="-","【-】","【"&amp;SUBSTITUTE(TEXT(BP7,"#,##0.00"),"-","△")&amp;"】"))</f>
        <v>【1,225.44】</v>
      </c>
      <c r="BQ6" s="34">
        <f>IF(BQ7="",NA(),BQ7)</f>
        <v>33.92</v>
      </c>
      <c r="BR6" s="34">
        <f t="shared" ref="BR6:BZ6" si="8">IF(BR7="",NA(),BR7)</f>
        <v>38.1</v>
      </c>
      <c r="BS6" s="34">
        <f t="shared" si="8"/>
        <v>37.74</v>
      </c>
      <c r="BT6" s="34">
        <f t="shared" si="8"/>
        <v>37.14</v>
      </c>
      <c r="BU6" s="34">
        <f t="shared" si="8"/>
        <v>69.87</v>
      </c>
      <c r="BV6" s="34">
        <f t="shared" si="8"/>
        <v>64.63</v>
      </c>
      <c r="BW6" s="34">
        <f t="shared" si="8"/>
        <v>66.56</v>
      </c>
      <c r="BX6" s="34">
        <f t="shared" si="8"/>
        <v>76.849999999999994</v>
      </c>
      <c r="BY6" s="34">
        <f t="shared" si="8"/>
        <v>83.3</v>
      </c>
      <c r="BZ6" s="34">
        <f t="shared" si="8"/>
        <v>88.16</v>
      </c>
      <c r="CA6" s="33" t="str">
        <f>IF(CA7="","",IF(CA7="-","【-】","【"&amp;SUBSTITUTE(TEXT(CA7,"#,##0.00"),"-","△")&amp;"】"))</f>
        <v>【75.58】</v>
      </c>
      <c r="CB6" s="34">
        <f>IF(CB7="",NA(),CB7)</f>
        <v>323.68</v>
      </c>
      <c r="CC6" s="34">
        <f t="shared" ref="CC6:CK6" si="9">IF(CC7="",NA(),CC7)</f>
        <v>288.63</v>
      </c>
      <c r="CD6" s="34">
        <f t="shared" si="9"/>
        <v>296.94</v>
      </c>
      <c r="CE6" s="34">
        <f t="shared" si="9"/>
        <v>324.63</v>
      </c>
      <c r="CF6" s="34">
        <f t="shared" si="9"/>
        <v>175.89</v>
      </c>
      <c r="CG6" s="34">
        <f t="shared" si="9"/>
        <v>245.75</v>
      </c>
      <c r="CH6" s="34">
        <f t="shared" si="9"/>
        <v>244.29</v>
      </c>
      <c r="CI6" s="34">
        <f t="shared" si="9"/>
        <v>198.4</v>
      </c>
      <c r="CJ6" s="34">
        <f t="shared" si="9"/>
        <v>184.56</v>
      </c>
      <c r="CK6" s="34">
        <f t="shared" si="9"/>
        <v>173.89</v>
      </c>
      <c r="CL6" s="33" t="str">
        <f>IF(CL7="","",IF(CL7="-","【-】","【"&amp;SUBSTITUTE(TEXT(CL7,"#,##0.00"),"-","△")&amp;"】"))</f>
        <v>【215.23】</v>
      </c>
      <c r="CM6" s="34">
        <f>IF(CM7="",NA(),CM7)</f>
        <v>44.2</v>
      </c>
      <c r="CN6" s="34">
        <f t="shared" ref="CN6:CV6" si="10">IF(CN7="",NA(),CN7)</f>
        <v>45.68</v>
      </c>
      <c r="CO6" s="34">
        <f t="shared" si="10"/>
        <v>49.07</v>
      </c>
      <c r="CP6" s="34">
        <f t="shared" si="10"/>
        <v>48.34</v>
      </c>
      <c r="CQ6" s="34">
        <f t="shared" si="10"/>
        <v>44.18</v>
      </c>
      <c r="CR6" s="34">
        <f t="shared" si="10"/>
        <v>43.65</v>
      </c>
      <c r="CS6" s="34">
        <f t="shared" si="10"/>
        <v>43.58</v>
      </c>
      <c r="CT6" s="34">
        <f t="shared" si="10"/>
        <v>39.25</v>
      </c>
      <c r="CU6" s="34">
        <f t="shared" si="10"/>
        <v>43.18</v>
      </c>
      <c r="CV6" s="34">
        <f t="shared" si="10"/>
        <v>42.38</v>
      </c>
      <c r="CW6" s="33" t="str">
        <f>IF(CW7="","",IF(CW7="-","【-】","【"&amp;SUBSTITUTE(TEXT(CW7,"#,##0.00"),"-","△")&amp;"】"))</f>
        <v>【42.66】</v>
      </c>
      <c r="CX6" s="34">
        <f>IF(CX7="",NA(),CX7)</f>
        <v>53.27</v>
      </c>
      <c r="CY6" s="34">
        <f t="shared" ref="CY6:DG6" si="11">IF(CY7="",NA(),CY7)</f>
        <v>54.74</v>
      </c>
      <c r="CZ6" s="34">
        <f t="shared" si="11"/>
        <v>56.31</v>
      </c>
      <c r="DA6" s="34">
        <f t="shared" si="11"/>
        <v>58.19</v>
      </c>
      <c r="DB6" s="34">
        <f t="shared" si="11"/>
        <v>59.57</v>
      </c>
      <c r="DC6" s="34">
        <f t="shared" si="11"/>
        <v>82.2</v>
      </c>
      <c r="DD6" s="34">
        <f t="shared" si="11"/>
        <v>82.35</v>
      </c>
      <c r="DE6" s="34">
        <f t="shared" si="11"/>
        <v>86.43</v>
      </c>
      <c r="DF6" s="34">
        <f t="shared" si="11"/>
        <v>86.43</v>
      </c>
      <c r="DG6" s="34">
        <f t="shared" si="11"/>
        <v>87.01</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0.24</v>
      </c>
      <c r="EF6" s="33">
        <f t="shared" ref="EF6:EN6" si="14">IF(EF7="",NA(),EF7)</f>
        <v>0</v>
      </c>
      <c r="EG6" s="33">
        <f t="shared" si="14"/>
        <v>0</v>
      </c>
      <c r="EH6" s="33">
        <f t="shared" si="14"/>
        <v>0</v>
      </c>
      <c r="EI6" s="33">
        <f t="shared" si="14"/>
        <v>0</v>
      </c>
      <c r="EJ6" s="34">
        <f t="shared" si="14"/>
        <v>0.05</v>
      </c>
      <c r="EK6" s="34">
        <f t="shared" si="14"/>
        <v>0.04</v>
      </c>
      <c r="EL6" s="34">
        <f t="shared" si="14"/>
        <v>0.08</v>
      </c>
      <c r="EM6" s="34">
        <f t="shared" si="14"/>
        <v>0.04</v>
      </c>
      <c r="EN6" s="34">
        <f t="shared" si="14"/>
        <v>0.15</v>
      </c>
      <c r="EO6" s="33" t="str">
        <f>IF(EO7="","",IF(EO7="-","【-】","【"&amp;SUBSTITUTE(TEXT(EO7,"#,##0.00"),"-","△")&amp;"】"))</f>
        <v>【0.10】</v>
      </c>
    </row>
    <row r="7" spans="1:145" s="35" customFormat="1" x14ac:dyDescent="0.2">
      <c r="A7" s="27"/>
      <c r="B7" s="36">
        <v>2017</v>
      </c>
      <c r="C7" s="36">
        <v>422134</v>
      </c>
      <c r="D7" s="36">
        <v>47</v>
      </c>
      <c r="E7" s="36">
        <v>17</v>
      </c>
      <c r="F7" s="36">
        <v>4</v>
      </c>
      <c r="G7" s="36">
        <v>0</v>
      </c>
      <c r="H7" s="36" t="s">
        <v>111</v>
      </c>
      <c r="I7" s="36" t="s">
        <v>112</v>
      </c>
      <c r="J7" s="36" t="s">
        <v>113</v>
      </c>
      <c r="K7" s="36" t="s">
        <v>114</v>
      </c>
      <c r="L7" s="36" t="s">
        <v>115</v>
      </c>
      <c r="M7" s="36" t="s">
        <v>116</v>
      </c>
      <c r="N7" s="37" t="s">
        <v>117</v>
      </c>
      <c r="O7" s="37" t="s">
        <v>118</v>
      </c>
      <c r="P7" s="37">
        <v>23.24</v>
      </c>
      <c r="Q7" s="37">
        <v>77.819999999999993</v>
      </c>
      <c r="R7" s="37">
        <v>3020</v>
      </c>
      <c r="S7" s="37">
        <v>44629</v>
      </c>
      <c r="T7" s="37">
        <v>214.31</v>
      </c>
      <c r="U7" s="37">
        <v>208.25</v>
      </c>
      <c r="V7" s="37">
        <v>10286</v>
      </c>
      <c r="W7" s="37">
        <v>4.46</v>
      </c>
      <c r="X7" s="37">
        <v>2306.2800000000002</v>
      </c>
      <c r="Y7" s="37">
        <v>60.8</v>
      </c>
      <c r="Z7" s="37">
        <v>75.239999999999995</v>
      </c>
      <c r="AA7" s="37">
        <v>72.97</v>
      </c>
      <c r="AB7" s="37">
        <v>72.87</v>
      </c>
      <c r="AC7" s="37">
        <v>98.31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1750.24</v>
      </c>
      <c r="BG7" s="37">
        <v>1409.64</v>
      </c>
      <c r="BH7" s="37">
        <v>1298.43</v>
      </c>
      <c r="BI7" s="37">
        <v>3254.88</v>
      </c>
      <c r="BJ7" s="37">
        <v>39.380000000000003</v>
      </c>
      <c r="BK7" s="37">
        <v>1569.13</v>
      </c>
      <c r="BL7" s="37">
        <v>1436</v>
      </c>
      <c r="BM7" s="37">
        <v>1390.86</v>
      </c>
      <c r="BN7" s="37">
        <v>1467.94</v>
      </c>
      <c r="BO7" s="37">
        <v>1144.94</v>
      </c>
      <c r="BP7" s="37">
        <v>1225.44</v>
      </c>
      <c r="BQ7" s="37">
        <v>33.92</v>
      </c>
      <c r="BR7" s="37">
        <v>38.1</v>
      </c>
      <c r="BS7" s="37">
        <v>37.74</v>
      </c>
      <c r="BT7" s="37">
        <v>37.14</v>
      </c>
      <c r="BU7" s="37">
        <v>69.87</v>
      </c>
      <c r="BV7" s="37">
        <v>64.63</v>
      </c>
      <c r="BW7" s="37">
        <v>66.56</v>
      </c>
      <c r="BX7" s="37">
        <v>76.849999999999994</v>
      </c>
      <c r="BY7" s="37">
        <v>83.3</v>
      </c>
      <c r="BZ7" s="37">
        <v>88.16</v>
      </c>
      <c r="CA7" s="37">
        <v>75.58</v>
      </c>
      <c r="CB7" s="37">
        <v>323.68</v>
      </c>
      <c r="CC7" s="37">
        <v>288.63</v>
      </c>
      <c r="CD7" s="37">
        <v>296.94</v>
      </c>
      <c r="CE7" s="37">
        <v>324.63</v>
      </c>
      <c r="CF7" s="37">
        <v>175.89</v>
      </c>
      <c r="CG7" s="37">
        <v>245.75</v>
      </c>
      <c r="CH7" s="37">
        <v>244.29</v>
      </c>
      <c r="CI7" s="37">
        <v>198.4</v>
      </c>
      <c r="CJ7" s="37">
        <v>184.56</v>
      </c>
      <c r="CK7" s="37">
        <v>173.89</v>
      </c>
      <c r="CL7" s="37">
        <v>215.23</v>
      </c>
      <c r="CM7" s="37">
        <v>44.2</v>
      </c>
      <c r="CN7" s="37">
        <v>45.68</v>
      </c>
      <c r="CO7" s="37">
        <v>49.07</v>
      </c>
      <c r="CP7" s="37">
        <v>48.34</v>
      </c>
      <c r="CQ7" s="37">
        <v>44.18</v>
      </c>
      <c r="CR7" s="37">
        <v>43.65</v>
      </c>
      <c r="CS7" s="37">
        <v>43.58</v>
      </c>
      <c r="CT7" s="37">
        <v>39.25</v>
      </c>
      <c r="CU7" s="37">
        <v>43.18</v>
      </c>
      <c r="CV7" s="37">
        <v>42.38</v>
      </c>
      <c r="CW7" s="37">
        <v>42.66</v>
      </c>
      <c r="CX7" s="37">
        <v>53.27</v>
      </c>
      <c r="CY7" s="37">
        <v>54.74</v>
      </c>
      <c r="CZ7" s="37">
        <v>56.31</v>
      </c>
      <c r="DA7" s="37">
        <v>58.19</v>
      </c>
      <c r="DB7" s="37">
        <v>59.57</v>
      </c>
      <c r="DC7" s="37">
        <v>82.2</v>
      </c>
      <c r="DD7" s="37">
        <v>82.35</v>
      </c>
      <c r="DE7" s="37">
        <v>86.43</v>
      </c>
      <c r="DF7" s="37">
        <v>86.43</v>
      </c>
      <c r="DG7" s="37">
        <v>87.01</v>
      </c>
      <c r="DH7" s="37">
        <v>82.67</v>
      </c>
      <c r="DI7" s="37"/>
      <c r="DJ7" s="37"/>
      <c r="DK7" s="37"/>
      <c r="DL7" s="37"/>
      <c r="DM7" s="37"/>
      <c r="DN7" s="37"/>
      <c r="DO7" s="37"/>
      <c r="DP7" s="37"/>
      <c r="DQ7" s="37"/>
      <c r="DR7" s="37"/>
      <c r="DS7" s="37"/>
      <c r="DT7" s="37"/>
      <c r="DU7" s="37"/>
      <c r="DV7" s="37"/>
      <c r="DW7" s="37"/>
      <c r="DX7" s="37"/>
      <c r="DY7" s="37"/>
      <c r="DZ7" s="37"/>
      <c r="EA7" s="37"/>
      <c r="EB7" s="37"/>
      <c r="EC7" s="37"/>
      <c r="ED7" s="37"/>
      <c r="EE7" s="37">
        <v>0.24</v>
      </c>
      <c r="EF7" s="37">
        <v>0</v>
      </c>
      <c r="EG7" s="37">
        <v>0</v>
      </c>
      <c r="EH7" s="37">
        <v>0</v>
      </c>
      <c r="EI7" s="37">
        <v>0</v>
      </c>
      <c r="EJ7" s="37">
        <v>0.05</v>
      </c>
      <c r="EK7" s="37">
        <v>0.04</v>
      </c>
      <c r="EL7" s="37">
        <v>0.08</v>
      </c>
      <c r="EM7" s="37">
        <v>0.04</v>
      </c>
      <c r="EN7" s="37">
        <v>0.15</v>
      </c>
      <c r="EO7" s="37">
        <v>0.1</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2019-02-28T07:27:26Z</cp:lastPrinted>
  <dcterms:created xsi:type="dcterms:W3CDTF">2018-12-03T09:17:42Z</dcterms:created>
  <dcterms:modified xsi:type="dcterms:W3CDTF">2019-02-28T07:27:31Z</dcterms:modified>
  <cp:category/>
</cp:coreProperties>
</file>