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fEDLfO3r5g76z+38ZqyJwVotoSjOUHcBy1Sy3Pm51K0d1ZLhiEhU4tDmLQT/WdPaTzD8he0RFMfwnNEaAlRFjg==" workbookSaltValue="2A+ZAS+b2ZprhSz4yDn8kg==" workbookSpinCount="100000" lockStructure="1"/>
  <bookViews>
    <workbookView xWindow="0" yWindow="0" windowWidth="15360" windowHeight="7635"/>
  </bookViews>
  <sheets>
    <sheet name="法非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AD10" i="4"/>
  <c r="P10" i="4"/>
  <c r="I10" i="4"/>
  <c r="B10" i="4"/>
  <c r="AL8" i="4"/>
  <c r="P8" i="4"/>
  <c r="I8"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<sst xmlns="http://schemas.openxmlformats.org/spreadsheetml/2006/main" count="245" uniqueCount="126">
  <si>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</si>
  <si>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</si>
  <si>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</si>
  <si>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</si>
  <si>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</si>
  <si>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</si>
  <si>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</si>
  <si>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</si>
  <si>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</si>
  <si>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</si>
  <si>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</si>
  <si>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</si>
  <si>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</si>
  <si>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</si>
  <si>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</si>
  <si>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</si>
  <si>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</si>
  <si>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</si>
  <si>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</si>
  <si>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</si>
  <si>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</si>
  <si>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</si>
  <si>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</si>
  <si>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</si>
  <si>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</si>
  <si>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</si>
  <si>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</si>
  <si>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</si>
  <si>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</si>
  <si>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</si>
  <si>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</si>
  <si>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</si>
  <si>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</si>
  <si>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</si>
  <si>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</si>
  <si>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</si>
  <si>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</si>
  <si>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</si>
  <si>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</si>
  <si>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</si>
  <si>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</si>
  <si>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</si>
  <si>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</si>
  <si>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</si>
  <si>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</si>
  <si>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</si>
  <si>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</si>
  <si>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</si>
  <si>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</si>
  <si>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</si>
  <si>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</si>
  <si>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</si>
  <si>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</si>
  <si>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</si>
  <si>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</si>
  <si>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</si>
  <si>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</si>
  <si>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</si>
  <si>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</si>
  <si>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</si>
  <si>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</si>
  <si>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</si>
  <si>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</si>
  <si>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</si>
  <si>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</si>
  <si>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</si>
  <si>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</si>
  <si>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</si>
  <si>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</si>
  <si>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</si>
  <si>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</si>
  <si>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</si>
  <si>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</si>
  <si>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</si>
  <si>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</si>
  <si>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</si>
  <si>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</si>
  <si>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</si>
  <si>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</si>
  <si>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</si>
  <si>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</si>
  <si>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</si>
  <si>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</si>
  <si>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</si>
  <si>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</si>
  <si>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</si>
  <si>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</si>
  <si>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</si>
  <si>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</si>
  <si>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</si>
  <si>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</si>
  <si>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</si>
  <si>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</si>
  <si>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</si>
  <si>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</si>
  <si>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</si>
  <si>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</si>
  <si>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</si>
  <si>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</si>
  <si>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</si>
  <si>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</si>
  <si>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</si>
  <si>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</si>
  <si>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</si>
  <si>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</si>
  <si>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</si>
  <si>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</si>
  <si>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</si>
  <si>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</si>
  <si>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</si>
  <si>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</si>
  <si>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法非適用</t>
  </si>
  <si>
    <t>下水道事業</t>
  </si>
  <si>
    <t>漁業集落排水</t>
  </si>
  <si>
    <t>H3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</si>
  <si>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</si>
  <si>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</si>
  <si>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</si>
  <si>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</si>
  <si>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</si>
  <si>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</si>
  <si>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</si>
  <si>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</si>
  <si>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ストックマネジメント計画を策定し、施設の計画的な修繕、効率的な改築等を今後検討していく予定としている。
　また、本市が抱えている高齢化率の増加、人口減少等により、料金収入の減少が見込まれるなか、施設の適正な維持管理や、統廃合なども視野に入れた効率的な事業運営を行い、経営の継続に努めなければならない。</t>
    <phoneticPr fontId="4"/>
  </si>
  <si>
    <t>　
　平成年18度に供用開始し、供用開始後11年が経過しており、処理場や管渠等の耐用年数は経過していないが、電気設備等については、耐用年数を向かえる時期となっている。
　今後、すべての下水道施設を対象とした、ストックマネジメント計画を策定し、適切な維持管理及び計画的な改修を図っていく。</t>
    <phoneticPr fontId="4"/>
  </si>
  <si>
    <t xml:space="preserve">
 経営状況は「①収益的収支比率」について100％付近まで改善してきているものの、収益の大半を一般会計からの繰入金に依存せざるを得ないのが現状である。
　「④企業債残高対事業規模比率」について、類似団体と比較しても優位である。
 「⑤経費回収率」及び「⑥汚水処理原価」について、経年比較では、改善傾向であるものの、類似団体よりは依然劣位である。
　「⑦施設利用率」については、隣接の特定環境保全公共下水道の処理場を利用しているため、数値の計上はない。
「⑧水洗化率」について、微増加傾向であるが、Ｈ18年度で面整備を終えており、今後処理区域内人口の増加も見込めないなか、いかにして処理区域内の接続促進を図り、水洗化率を向上させるかが課題である。
　また、「①収益的収支比率」が今年度大幅に改善した要因は、一部返済済による地方債償還金の減少により、比率が上がったものであり、根本的な改善が図られたものではない。
</t>
    <rPh sb="25" eb="27">
      <t>フキン</t>
    </rPh>
    <rPh sb="188" eb="190">
      <t>リンセツ</t>
    </rPh>
    <rPh sb="191" eb="193">
      <t>トクテイ</t>
    </rPh>
    <rPh sb="193" eb="195">
      <t>カンキョウ</t>
    </rPh>
    <rPh sb="195" eb="197">
      <t>ホゼン</t>
    </rPh>
    <rPh sb="197" eb="199">
      <t>コウキョウ</t>
    </rPh>
    <rPh sb="199" eb="202">
      <t>ゲスイドウ</t>
    </rPh>
    <rPh sb="203" eb="206">
      <t>ショリジョウ</t>
    </rPh>
    <rPh sb="207" eb="209">
      <t>リヨウ</t>
    </rPh>
    <rPh sb="216" eb="218">
      <t>スウチ</t>
    </rPh>
    <rPh sb="219" eb="221">
      <t>ケイジョウ</t>
    </rPh>
    <rPh sb="352" eb="354">
      <t>イチブ</t>
    </rPh>
    <rPh sb="354" eb="356">
      <t>ヘンサイ</t>
    </rPh>
    <rPh sb="356" eb="357">
      <t>スミ</t>
    </rPh>
    <rPh sb="360" eb="363">
      <t>チホウサイ</t>
    </rPh>
    <rPh sb="363" eb="365">
      <t>ショウカン</t>
    </rPh>
    <rPh sb="365" eb="366">
      <t>キン</t>
    </rPh>
    <rPh sb="367" eb="369">
      <t>ゲンショウ</t>
    </rPh>
    <rPh sb="373" eb="375">
      <t>ヒリツ</t>
    </rPh>
    <rPh sb="376" eb="377">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</si>
</sst>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13-423E-A826-805AA4F2BFF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0.31</c:v>
                </c:pt>
                <c:pt idx="2">
                  <c:v>0.1</c:v>
                </c:pt>
                <c:pt idx="3" formatCode="#,##0.00;&quot;△&quot;#,##0.00">
                  <c:v>0</c:v>
                </c:pt>
                <c:pt idx="4" formatCode="#,##0.00;&quot;△&quot;#,##0.00">
                  <c:v>0</c:v>
                </c:pt>
              </c:numCache>
            </c:numRef>
          </c:val>
          <c:smooth val="0"/>
          <c:extLst>
            <c:ext xmlns:c16="http://schemas.microsoft.com/office/drawing/2014/chart" uri="{C3380CC4-5D6E-409C-BE32-E72D297353CC}">
              <c16:uniqueId val="{00000001-0E13-423E-A826-805AA4F2BFF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BD-4959-9591-680884C9E89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31.37</c:v>
                </c:pt>
                <c:pt idx="1">
                  <c:v>29.86</c:v>
                </c:pt>
                <c:pt idx="2">
                  <c:v>29.28</c:v>
                </c:pt>
                <c:pt idx="3">
                  <c:v>29.4</c:v>
                </c:pt>
                <c:pt idx="4">
                  <c:v>29.8</c:v>
                </c:pt>
              </c:numCache>
            </c:numRef>
          </c:val>
          <c:smooth val="0"/>
          <c:extLst>
            <c:ext xmlns:c16="http://schemas.microsoft.com/office/drawing/2014/chart" uri="{C3380CC4-5D6E-409C-BE32-E72D297353CC}">
              <c16:uniqueId val="{00000001-4DBD-4959-9591-680884C9E89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44.36</c:v>
                </c:pt>
                <c:pt idx="1">
                  <c:v>43.68</c:v>
                </c:pt>
                <c:pt idx="2">
                  <c:v>36.590000000000003</c:v>
                </c:pt>
                <c:pt idx="3">
                  <c:v>44.69</c:v>
                </c:pt>
                <c:pt idx="4">
                  <c:v>47.32</c:v>
                </c:pt>
              </c:numCache>
            </c:numRef>
          </c:val>
          <c:extLst>
            <c:ext xmlns:c16="http://schemas.microsoft.com/office/drawing/2014/chart" uri="{C3380CC4-5D6E-409C-BE32-E72D297353CC}">
              <c16:uniqueId val="{00000000-3163-453A-9205-CB034DC57CF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67.38</c:v>
                </c:pt>
                <c:pt idx="1">
                  <c:v>65.95</c:v>
                </c:pt>
                <c:pt idx="2">
                  <c:v>66.819999999999993</c:v>
                </c:pt>
                <c:pt idx="3">
                  <c:v>63.77</c:v>
                </c:pt>
                <c:pt idx="4">
                  <c:v>66.95</c:v>
                </c:pt>
              </c:numCache>
            </c:numRef>
          </c:val>
          <c:smooth val="0"/>
          <c:extLst>
            <c:ext xmlns:c16="http://schemas.microsoft.com/office/drawing/2014/chart" uri="{C3380CC4-5D6E-409C-BE32-E72D297353CC}">
              <c16:uniqueId val="{00000001-3163-453A-9205-CB034DC57CF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85.78</c:v>
                </c:pt>
                <c:pt idx="1">
                  <c:v>85.64</c:v>
                </c:pt>
                <c:pt idx="2">
                  <c:v>84.53</c:v>
                </c:pt>
                <c:pt idx="3">
                  <c:v>83.43</c:v>
                </c:pt>
                <c:pt idx="4">
                  <c:v>96.74</c:v>
                </c:pt>
              </c:numCache>
            </c:numRef>
          </c:val>
          <c:extLst>
            <c:ext xmlns:c16="http://schemas.microsoft.com/office/drawing/2014/chart" uri="{C3380CC4-5D6E-409C-BE32-E72D297353CC}">
              <c16:uniqueId val="{00000000-01D1-4CCA-9B26-48663281C1D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D1-4CCA-9B26-48663281C1D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B11-4153-B9B8-9772B324888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11-4153-B9B8-9772B324888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F3-445C-BD29-773FC362BA0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F3-445C-BD29-773FC362BA0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DD-4BE1-A521-487DC862866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DD-4BE1-A521-487DC862866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A8-486A-80AD-D2366F931F8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A8-486A-80AD-D2366F931F8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quot;-&quot;">
                  <c:v>1456.96</c:v>
                </c:pt>
                <c:pt idx="3">
                  <c:v>0</c:v>
                </c:pt>
                <c:pt idx="4">
                  <c:v>0</c:v>
                </c:pt>
              </c:numCache>
            </c:numRef>
          </c:val>
          <c:extLst>
            <c:ext xmlns:c16="http://schemas.microsoft.com/office/drawing/2014/chart" uri="{C3380CC4-5D6E-409C-BE32-E72D297353CC}">
              <c16:uniqueId val="{00000000-2D41-4B7B-AF92-5A3D7A100CC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1716.47</c:v>
                </c:pt>
                <c:pt idx="1">
                  <c:v>1741.94</c:v>
                </c:pt>
                <c:pt idx="2">
                  <c:v>1451.54</c:v>
                </c:pt>
                <c:pt idx="3">
                  <c:v>1700.42</c:v>
                </c:pt>
                <c:pt idx="4">
                  <c:v>1491.92</c:v>
                </c:pt>
              </c:numCache>
            </c:numRef>
          </c:val>
          <c:smooth val="0"/>
          <c:extLst>
            <c:ext xmlns:c16="http://schemas.microsoft.com/office/drawing/2014/chart" uri="{C3380CC4-5D6E-409C-BE32-E72D297353CC}">
              <c16:uniqueId val="{00000001-2D41-4B7B-AF92-5A3D7A100CC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20.39</c:v>
                </c:pt>
                <c:pt idx="1">
                  <c:v>18.690000000000001</c:v>
                </c:pt>
                <c:pt idx="2">
                  <c:v>23.34</c:v>
                </c:pt>
                <c:pt idx="3">
                  <c:v>40.299999999999997</c:v>
                </c:pt>
                <c:pt idx="4">
                  <c:v>40.299999999999997</c:v>
                </c:pt>
              </c:numCache>
            </c:numRef>
          </c:val>
          <c:extLst>
            <c:ext xmlns:c16="http://schemas.microsoft.com/office/drawing/2014/chart" uri="{C3380CC4-5D6E-409C-BE32-E72D297353CC}">
              <c16:uniqueId val="{00000000-3BDF-43FF-AF0F-DA144C1DE77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35.049999999999997</c:v>
                </c:pt>
                <c:pt idx="1">
                  <c:v>33.86</c:v>
                </c:pt>
                <c:pt idx="2">
                  <c:v>33.58</c:v>
                </c:pt>
                <c:pt idx="3">
                  <c:v>34.51</c:v>
                </c:pt>
                <c:pt idx="4">
                  <c:v>46.77</c:v>
                </c:pt>
              </c:numCache>
            </c:numRef>
          </c:val>
          <c:smooth val="0"/>
          <c:extLst>
            <c:ext xmlns:c16="http://schemas.microsoft.com/office/drawing/2014/chart" uri="{C3380CC4-5D6E-409C-BE32-E72D297353CC}">
              <c16:uniqueId val="{00000001-3BDF-43FF-AF0F-DA144C1DE77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675.55</c:v>
                </c:pt>
                <c:pt idx="1">
                  <c:v>762.58</c:v>
                </c:pt>
                <c:pt idx="2">
                  <c:v>613.16999999999996</c:v>
                </c:pt>
                <c:pt idx="3">
                  <c:v>355.47</c:v>
                </c:pt>
                <c:pt idx="4">
                  <c:v>353.19</c:v>
                </c:pt>
              </c:numCache>
            </c:numRef>
          </c:val>
          <c:extLst>
            <c:ext xmlns:c16="http://schemas.microsoft.com/office/drawing/2014/chart" uri="{C3380CC4-5D6E-409C-BE32-E72D297353CC}">
              <c16:uniqueId val="{00000000-24E4-4CC0-A466-7A783AD7526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463.38</c:v>
                </c:pt>
                <c:pt idx="1">
                  <c:v>510.15</c:v>
                </c:pt>
                <c:pt idx="2">
                  <c:v>514.39</c:v>
                </c:pt>
                <c:pt idx="3">
                  <c:v>476.11</c:v>
                </c:pt>
                <c:pt idx="4">
                  <c:v>348.75</c:v>
                </c:pt>
              </c:numCache>
            </c:numRef>
          </c:val>
          <c:smooth val="0"/>
          <c:extLst>
            <c:ext xmlns:c16="http://schemas.microsoft.com/office/drawing/2014/chart" uri="{C3380CC4-5D6E-409C-BE32-E72D297353CC}">
              <c16:uniqueId val="{00000001-24E4-4CC0-A466-7A783AD7526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R11" zoomScaleNormal="100" workbookViewId="0">
      <selection activeCell="CB36" sqref="CB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南島原市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H3</v>
      </c>
      <c r="X8" s="71"/>
      <c r="Y8" s="71"/>
      <c r="Z8" s="71"/>
      <c r="AA8" s="71"/>
      <c r="AB8" s="71"/>
      <c r="AC8" s="71"/>
      <c r="AD8" s="72" t="str">
        <f>データ!$M$6</f>
        <v>非設置</v>
      </c>
      <c r="AE8" s="72"/>
      <c r="AF8" s="72"/>
      <c r="AG8" s="72"/>
      <c r="AH8" s="72"/>
      <c r="AI8" s="72"/>
      <c r="AJ8" s="72"/>
      <c r="AK8" s="3"/>
      <c r="AL8" s="66">
        <f>データ!S6</f>
        <v>47070</v>
      </c>
      <c r="AM8" s="66"/>
      <c r="AN8" s="66"/>
      <c r="AO8" s="66"/>
      <c r="AP8" s="66"/>
      <c r="AQ8" s="66"/>
      <c r="AR8" s="66"/>
      <c r="AS8" s="66"/>
      <c r="AT8" s="65">
        <f>データ!T6</f>
        <v>170.11</v>
      </c>
      <c r="AU8" s="65"/>
      <c r="AV8" s="65"/>
      <c r="AW8" s="65"/>
      <c r="AX8" s="65"/>
      <c r="AY8" s="65"/>
      <c r="AZ8" s="65"/>
      <c r="BA8" s="65"/>
      <c r="BB8" s="65">
        <f>データ!U6</f>
        <v>276.7</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0.76</v>
      </c>
      <c r="Q10" s="65"/>
      <c r="R10" s="65"/>
      <c r="S10" s="65"/>
      <c r="T10" s="65"/>
      <c r="U10" s="65"/>
      <c r="V10" s="65"/>
      <c r="W10" s="65">
        <f>データ!Q6</f>
        <v>96.45</v>
      </c>
      <c r="X10" s="65"/>
      <c r="Y10" s="65"/>
      <c r="Z10" s="65"/>
      <c r="AA10" s="65"/>
      <c r="AB10" s="65"/>
      <c r="AC10" s="65"/>
      <c r="AD10" s="66">
        <f>データ!R6</f>
        <v>2700</v>
      </c>
      <c r="AE10" s="66"/>
      <c r="AF10" s="66"/>
      <c r="AG10" s="66"/>
      <c r="AH10" s="66"/>
      <c r="AI10" s="66"/>
      <c r="AJ10" s="66"/>
      <c r="AK10" s="2"/>
      <c r="AL10" s="66">
        <f>データ!V6</f>
        <v>355</v>
      </c>
      <c r="AM10" s="66"/>
      <c r="AN10" s="66"/>
      <c r="AO10" s="66"/>
      <c r="AP10" s="66"/>
      <c r="AQ10" s="66"/>
      <c r="AR10" s="66"/>
      <c r="AS10" s="66"/>
      <c r="AT10" s="65">
        <f>データ!W6</f>
        <v>0.13</v>
      </c>
      <c r="AU10" s="65"/>
      <c r="AV10" s="65"/>
      <c r="AW10" s="65"/>
      <c r="AX10" s="65"/>
      <c r="AY10" s="65"/>
      <c r="AZ10" s="65"/>
      <c r="BA10" s="65"/>
      <c r="BB10" s="65">
        <f>データ!X6</f>
        <v>2730.77</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【920.42】</v>
      </c>
      <c r="I86" s="25" t="str">
        <f>データ!CA6</f>
        <v>【47.34】</v>
      </c>
      <c r="J86" s="25" t="str">
        <f>データ!CL6</f>
        <v>【360.30】</v>
      </c>
      <c r="K86" s="25" t="str">
        <f>データ!CW6</f>
        <v>【34.06】</v>
      </c>
      <c r="L86" s="25" t="str">
        <f>データ!DH6</f>
        <v>【79.14】</v>
      </c>
      <c r="M86" s="25" t="s">
        <v>56</v>
      </c>
      <c r="N86" s="25" t="s">
        <v>56</v>
      </c>
      <c r="O86" s="25" t="str">
        <f>データ!EO6</f>
        <v>【0.01】</v>
      </c>
    </row>
  </sheetData>
  <sheetProtection algorithmName="SHA-512" hashValue="OApFDq/+OO+XSSFYwxmgDj43gqvEWtom+saTVEc6R2yXcBkPmlCu8yxeU/IQ755RqenWvGm6lZDqHsX5pCzdXg==" saltValue="Sb2dLpf/R9EiAUwxVUnGD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422142</v>
      </c>
      <c r="D6" s="32">
        <f t="shared" si="3"/>
        <v>47</v>
      </c>
      <c r="E6" s="32">
        <f t="shared" si="3"/>
        <v>17</v>
      </c>
      <c r="F6" s="32">
        <f t="shared" si="3"/>
        <v>6</v>
      </c>
      <c r="G6" s="32">
        <f t="shared" si="3"/>
        <v>0</v>
      </c>
      <c r="H6" s="32" t="str">
        <f t="shared" si="3"/>
        <v>長崎県　南島原市</v>
      </c>
      <c r="I6" s="32" t="str">
        <f t="shared" si="3"/>
        <v>法非適用</v>
      </c>
      <c r="J6" s="32" t="str">
        <f t="shared" si="3"/>
        <v>下水道事業</v>
      </c>
      <c r="K6" s="32" t="str">
        <f t="shared" si="3"/>
        <v>漁業集落排水</v>
      </c>
      <c r="L6" s="32" t="str">
        <f t="shared" si="3"/>
        <v>H3</v>
      </c>
      <c r="M6" s="32" t="str">
        <f t="shared" si="3"/>
        <v>非設置</v>
      </c>
      <c r="N6" s="33" t="str">
        <f t="shared" si="3"/>
        <v>-</v>
      </c>
      <c r="O6" s="33" t="str">
        <f t="shared" si="3"/>
        <v>該当数値なし</v>
      </c>
      <c r="P6" s="33">
        <f t="shared" si="3"/>
        <v>0.76</v>
      </c>
      <c r="Q6" s="33">
        <f t="shared" si="3"/>
        <v>96.45</v>
      </c>
      <c r="R6" s="33">
        <f t="shared" si="3"/>
        <v>2700</v>
      </c>
      <c r="S6" s="33">
        <f t="shared" si="3"/>
        <v>47070</v>
      </c>
      <c r="T6" s="33">
        <f t="shared" si="3"/>
        <v>170.11</v>
      </c>
      <c r="U6" s="33">
        <f t="shared" si="3"/>
        <v>276.7</v>
      </c>
      <c r="V6" s="33">
        <f t="shared" si="3"/>
        <v>355</v>
      </c>
      <c r="W6" s="33">
        <f t="shared" si="3"/>
        <v>0.13</v>
      </c>
      <c r="X6" s="33">
        <f t="shared" si="3"/>
        <v>2730.77</v>
      </c>
      <c r="Y6" s="34">
        <f>IF(Y7="",NA(),Y7)</f>
        <v>85.78</v>
      </c>
      <c r="Z6" s="34">
        <f t="shared" ref="Z6:AH6" si="4">IF(Z7="",NA(),Z7)</f>
        <v>85.64</v>
      </c>
      <c r="AA6" s="34">
        <f t="shared" si="4"/>
        <v>84.53</v>
      </c>
      <c r="AB6" s="34">
        <f t="shared" si="4"/>
        <v>83.43</v>
      </c>
      <c r="AC6" s="34">
        <f t="shared" si="4"/>
        <v>96.74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4">
        <f t="shared" si="7"/>
        <v>1456.96</v>
      </c>
      <c r="BI6" s="33">
        <f t="shared" si="7"/>
        <v>0</v>
      </c>
      <c r="BJ6" s="33">
        <f t="shared" si="7"/>
        <v>0</v>
      </c>
      <c r="BK6" s="34">
        <f t="shared" si="7"/>
        <v>1716.47</v>
      </c>
      <c r="BL6" s="34">
        <f t="shared" si="7"/>
        <v>1741.94</v>
      </c>
      <c r="BM6" s="34">
        <f t="shared" si="7"/>
        <v>1451.54</v>
      </c>
      <c r="BN6" s="34">
        <f t="shared" si="7"/>
        <v>1700.42</v>
      </c>
      <c r="BO6" s="34">
        <f t="shared" si="7"/>
        <v>1491.92</v>
      </c>
      <c r="BP6" s="33" t="str">
        <f>IF(BP7="","",IF(BP7="-","【-】","【"&amp;SUBSTITUTE(TEXT(BP7,"#,##0.00"),"-","△")&amp;"】"))</f>
        <v>【920.42】</v>
      </c>
      <c r="BQ6" s="34">
        <f>IF(BQ7="",NA(),BQ7)</f>
        <v>20.39</v>
      </c>
      <c r="BR6" s="34">
        <f t="shared" ref="BR6:BZ6" si="8">IF(BR7="",NA(),BR7)</f>
        <v>18.690000000000001</v>
      </c>
      <c r="BS6" s="34">
        <f t="shared" si="8"/>
        <v>23.34</v>
      </c>
      <c r="BT6" s="34">
        <f t="shared" si="8"/>
        <v>40.299999999999997</v>
      </c>
      <c r="BU6" s="34">
        <f t="shared" si="8"/>
        <v>40.299999999999997</v>
      </c>
      <c r="BV6" s="34">
        <f t="shared" si="8"/>
        <v>35.049999999999997</v>
      </c>
      <c r="BW6" s="34">
        <f t="shared" si="8"/>
        <v>33.86</v>
      </c>
      <c r="BX6" s="34">
        <f t="shared" si="8"/>
        <v>33.58</v>
      </c>
      <c r="BY6" s="34">
        <f t="shared" si="8"/>
        <v>34.51</v>
      </c>
      <c r="BZ6" s="34">
        <f t="shared" si="8"/>
        <v>46.77</v>
      </c>
      <c r="CA6" s="33" t="str">
        <f>IF(CA7="","",IF(CA7="-","【-】","【"&amp;SUBSTITUTE(TEXT(CA7,"#,##0.00"),"-","△")&amp;"】"))</f>
        <v>【47.34】</v>
      </c>
      <c r="CB6" s="34">
        <f>IF(CB7="",NA(),CB7)</f>
        <v>675.55</v>
      </c>
      <c r="CC6" s="34">
        <f t="shared" ref="CC6:CK6" si="9">IF(CC7="",NA(),CC7)</f>
        <v>762.58</v>
      </c>
      <c r="CD6" s="34">
        <f t="shared" si="9"/>
        <v>613.16999999999996</v>
      </c>
      <c r="CE6" s="34">
        <f t="shared" si="9"/>
        <v>355.47</v>
      </c>
      <c r="CF6" s="34">
        <f t="shared" si="9"/>
        <v>353.19</v>
      </c>
      <c r="CG6" s="34">
        <f t="shared" si="9"/>
        <v>463.38</v>
      </c>
      <c r="CH6" s="34">
        <f t="shared" si="9"/>
        <v>510.15</v>
      </c>
      <c r="CI6" s="34">
        <f t="shared" si="9"/>
        <v>514.39</v>
      </c>
      <c r="CJ6" s="34">
        <f t="shared" si="9"/>
        <v>476.11</v>
      </c>
      <c r="CK6" s="34">
        <f t="shared" si="9"/>
        <v>348.75</v>
      </c>
      <c r="CL6" s="33" t="str">
        <f>IF(CL7="","",IF(CL7="-","【-】","【"&amp;SUBSTITUTE(TEXT(CL7,"#,##0.00"),"-","△")&amp;"】"))</f>
        <v>【360.30】</v>
      </c>
      <c r="CM6" s="34" t="str">
        <f>IF(CM7="",NA(),CM7)</f>
        <v>-</v>
      </c>
      <c r="CN6" s="34" t="str">
        <f t="shared" ref="CN6:CV6" si="10">IF(CN7="",NA(),CN7)</f>
        <v>-</v>
      </c>
      <c r="CO6" s="34" t="str">
        <f t="shared" si="10"/>
        <v>-</v>
      </c>
      <c r="CP6" s="34" t="str">
        <f t="shared" si="10"/>
        <v>-</v>
      </c>
      <c r="CQ6" s="34" t="str">
        <f t="shared" si="10"/>
        <v>-</v>
      </c>
      <c r="CR6" s="34">
        <f t="shared" si="10"/>
        <v>31.37</v>
      </c>
      <c r="CS6" s="34">
        <f t="shared" si="10"/>
        <v>29.86</v>
      </c>
      <c r="CT6" s="34">
        <f t="shared" si="10"/>
        <v>29.28</v>
      </c>
      <c r="CU6" s="34">
        <f t="shared" si="10"/>
        <v>29.4</v>
      </c>
      <c r="CV6" s="34">
        <f t="shared" si="10"/>
        <v>29.8</v>
      </c>
      <c r="CW6" s="33" t="str">
        <f>IF(CW7="","",IF(CW7="-","【-】","【"&amp;SUBSTITUTE(TEXT(CW7,"#,##0.00"),"-","△")&amp;"】"))</f>
        <v>【34.06】</v>
      </c>
      <c r="CX6" s="34">
        <f>IF(CX7="",NA(),CX7)</f>
        <v>44.36</v>
      </c>
      <c r="CY6" s="34">
        <f t="shared" ref="CY6:DG6" si="11">IF(CY7="",NA(),CY7)</f>
        <v>43.68</v>
      </c>
      <c r="CZ6" s="34">
        <f t="shared" si="11"/>
        <v>36.590000000000003</v>
      </c>
      <c r="DA6" s="34">
        <f t="shared" si="11"/>
        <v>44.69</v>
      </c>
      <c r="DB6" s="34">
        <f t="shared" si="11"/>
        <v>47.32</v>
      </c>
      <c r="DC6" s="34">
        <f t="shared" si="11"/>
        <v>67.38</v>
      </c>
      <c r="DD6" s="34">
        <f t="shared" si="11"/>
        <v>65.95</v>
      </c>
      <c r="DE6" s="34">
        <f t="shared" si="11"/>
        <v>66.819999999999993</v>
      </c>
      <c r="DF6" s="34">
        <f t="shared" si="11"/>
        <v>63.77</v>
      </c>
      <c r="DG6" s="34">
        <f t="shared" si="11"/>
        <v>66.95</v>
      </c>
      <c r="DH6" s="33" t="str">
        <f>IF(DH7="","",IF(DH7="-","【-】","【"&amp;SUBSTITUTE(TEXT(DH7,"#,##0.00"),"-","△")&amp;"】"))</f>
        <v>【79.14】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0.25</v>
      </c>
      <c r="EK6" s="34">
        <f t="shared" si="14"/>
        <v>0.31</v>
      </c>
      <c r="EL6" s="34">
        <f t="shared" si="14"/>
        <v>0.1</v>
      </c>
      <c r="EM6" s="33">
        <f t="shared" si="14"/>
        <v>0</v>
      </c>
      <c r="EN6" s="33">
        <f t="shared" si="14"/>
        <v>0</v>
      </c>
      <c r="EO6" s="33" t="str">
        <f>IF(EO7="","",IF(EO7="-","【-】","【"&amp;SUBSTITUTE(TEXT(EO7,"#,##0.00"),"-","△")&amp;"】"))</f>
        <v>【0.01】</v>
      </c>
    </row>
    <row r="7" spans="1:145" s="35" customFormat="1" x14ac:dyDescent="0.15">
      <c r="A7" s="27"/>
      <c r="B7" s="36">
        <v>2017</v>
      </c>
      <c r="C7" s="36">
        <v>422142</v>
      </c>
      <c r="D7" s="36">
        <v>47</v>
      </c>
      <c r="E7" s="36">
        <v>17</v>
      </c>
      <c r="F7" s="36">
        <v>6</v>
      </c>
      <c r="G7" s="36">
        <v>0</v>
      </c>
      <c r="H7" s="36" t="s">
        <v>110</v>
      </c>
      <c r="I7" s="36" t="s">
        <v>111</v>
      </c>
      <c r="J7" s="36" t="s">
        <v>112</v>
      </c>
      <c r="K7" s="36" t="s">
        <v>113</v>
      </c>
      <c r="L7" s="36" t="s">
        <v>114</v>
      </c>
      <c r="M7" s="36" t="s">
        <v>115</v>
      </c>
      <c r="N7" s="37" t="s">
        <v>116</v>
      </c>
      <c r="O7" s="37" t="s">
        <v>117</v>
      </c>
      <c r="P7" s="37">
        <v>0.76</v>
      </c>
      <c r="Q7" s="37">
        <v>96.45</v>
      </c>
      <c r="R7" s="37">
        <v>2700</v>
      </c>
      <c r="S7" s="37">
        <v>47070</v>
      </c>
      <c r="T7" s="37">
        <v>170.11</v>
      </c>
      <c r="U7" s="37">
        <v>276.7</v>
      </c>
      <c r="V7" s="37">
        <v>355</v>
      </c>
      <c r="W7" s="37">
        <v>0.13</v>
      </c>
      <c r="X7" s="37">
        <v>2730.77</v>
      </c>
      <c r="Y7" s="37">
        <v>85.78</v>
      </c>
      <c r="Z7" s="37">
        <v>85.64</v>
      </c>
      <c r="AA7" s="37">
        <v>84.53</v>
      </c>
      <c r="AB7" s="37">
        <v>83.43</v>
      </c>
      <c r="AC7" s="37">
        <v>96.74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1456.96</v>
      </c>
      <c r="BI7" s="37">
        <v>0</v>
      </c>
      <c r="BJ7" s="37">
        <v>0</v>
      </c>
      <c r="BK7" s="37">
        <v>1716.47</v>
      </c>
      <c r="BL7" s="37">
        <v>1741.94</v>
      </c>
      <c r="BM7" s="37">
        <v>1451.54</v>
      </c>
      <c r="BN7" s="37">
        <v>1700.42</v>
      </c>
      <c r="BO7" s="37">
        <v>1491.92</v>
      </c>
      <c r="BP7" s="37">
        <v>920.42</v>
      </c>
      <c r="BQ7" s="37">
        <v>20.39</v>
      </c>
      <c r="BR7" s="37">
        <v>18.690000000000001</v>
      </c>
      <c r="BS7" s="37">
        <v>23.34</v>
      </c>
      <c r="BT7" s="37">
        <v>40.299999999999997</v>
      </c>
      <c r="BU7" s="37">
        <v>40.299999999999997</v>
      </c>
      <c r="BV7" s="37">
        <v>35.049999999999997</v>
      </c>
      <c r="BW7" s="37">
        <v>33.86</v>
      </c>
      <c r="BX7" s="37">
        <v>33.58</v>
      </c>
      <c r="BY7" s="37">
        <v>34.51</v>
      </c>
      <c r="BZ7" s="37">
        <v>46.77</v>
      </c>
      <c r="CA7" s="37">
        <v>47.34</v>
      </c>
      <c r="CB7" s="37">
        <v>675.55</v>
      </c>
      <c r="CC7" s="37">
        <v>762.58</v>
      </c>
      <c r="CD7" s="37">
        <v>613.16999999999996</v>
      </c>
      <c r="CE7" s="37">
        <v>355.47</v>
      </c>
      <c r="CF7" s="37">
        <v>353.19</v>
      </c>
      <c r="CG7" s="37">
        <v>463.38</v>
      </c>
      <c r="CH7" s="37">
        <v>510.15</v>
      </c>
      <c r="CI7" s="37">
        <v>514.39</v>
      </c>
      <c r="CJ7" s="37">
        <v>476.11</v>
      </c>
      <c r="CK7" s="37">
        <v>348.75</v>
      </c>
      <c r="CL7" s="37">
        <v>360.3</v>
      </c>
      <c r="CM7" s="37" t="s">
        <v>116</v>
      </c>
      <c r="CN7" s="37" t="s">
        <v>116</v>
      </c>
      <c r="CO7" s="37" t="s">
        <v>116</v>
      </c>
      <c r="CP7" s="37" t="s">
        <v>116</v>
      </c>
      <c r="CQ7" s="37" t="s">
        <v>116</v>
      </c>
      <c r="CR7" s="37">
        <v>31.37</v>
      </c>
      <c r="CS7" s="37">
        <v>29.86</v>
      </c>
      <c r="CT7" s="37">
        <v>29.28</v>
      </c>
      <c r="CU7" s="37">
        <v>29.4</v>
      </c>
      <c r="CV7" s="37">
        <v>29.8</v>
      </c>
      <c r="CW7" s="37">
        <v>34.06</v>
      </c>
      <c r="CX7" s="37">
        <v>44.36</v>
      </c>
      <c r="CY7" s="37">
        <v>43.68</v>
      </c>
      <c r="CZ7" s="37">
        <v>36.590000000000003</v>
      </c>
      <c r="DA7" s="37">
        <v>44.69</v>
      </c>
      <c r="DB7" s="37">
        <v>47.32</v>
      </c>
      <c r="DC7" s="37">
        <v>67.38</v>
      </c>
      <c r="DD7" s="37">
        <v>65.95</v>
      </c>
      <c r="DE7" s="37">
        <v>66.819999999999993</v>
      </c>
      <c r="DF7" s="37">
        <v>63.77</v>
      </c>
      <c r="DG7" s="37">
        <v>66.95</v>
      </c>
      <c r="DH7" s="37">
        <v>79.14</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0.25</v>
      </c>
      <c r="EK7" s="37">
        <v>0.31</v>
      </c>
      <c r="EL7" s="37">
        <v>0.1</v>
      </c>
      <c r="EM7" s="37">
        <v>0</v>
      </c>
      <c r="EN7" s="37">
        <v>0</v>
      </c>
      <c r="EO7" s="37">
        <v>0.01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2019-02-26T09:36:56Z</cp:lastPrinted>
  <dcterms:created xsi:type="dcterms:W3CDTF">2018-12-03T09:34:36Z</dcterms:created>
  <dcterms:modified xsi:type="dcterms:W3CDTF">2019-02-26T09:36:58Z</dcterms:modified>
  <cp:category/>
</cp:coreProperties>
</file>