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H30\310111　平成29年度決算状況調査の経営比較分析表の作成\05　公表\02_下水道事業　\"/>
    </mc:Choice>
  </mc:AlternateContent>
  <workbookProtection workbookAlgorithmName="SHA-512" workbookHashValue="fmDPMRiQcGvsOHBVoOl3hDTmBCW4+nCJBO6Z631jyZcNEUHOzPJQj65j7PD/mFRyuf2jrbdsFVdfDoGuy1cprg==" workbookSaltValue="6Ufc+Gp366/8tEbFUHAvh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T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<sst xmlns="http://schemas.openxmlformats.org/spreadsheetml/2006/main" count="240" uniqueCount="125">
  <si>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</si>
  <si>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</si>
  <si>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</si>
  <si>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</si>
  <si>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</si>
  <si>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</si>
  <si>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</si>
  <si>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</si>
  <si>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</si>
  <si>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</si>
  <si>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</si>
  <si>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</si>
  <si>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</si>
  <si>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</si>
  <si>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</si>
  <si>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</si>
  <si>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</si>
  <si>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</si>
  <si>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</si>
  <si>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</si>
  <si>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</si>
  <si>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</si>
  <si>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</si>
  <si>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</si>
  <si>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</si>
  <si>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</si>
  <si>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</si>
  <si>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</si>
  <si>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</si>
  <si>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</si>
  <si>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</si>
  <si>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</si>
  <si>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</si>
  <si>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</si>
  <si>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</si>
  <si>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</si>
  <si>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</si>
  <si>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</si>
  <si>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</si>
  <si>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</si>
  <si>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</si>
  <si>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</si>
  <si>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</si>
  <si>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</si>
  <si>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</si>
  <si>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</si>
  <si>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</si>
  <si>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</si>
  <si>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</si>
  <si>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</si>
  <si>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</si>
  <si>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</si>
  <si>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</si>
  <si>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</si>
  <si>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</si>
  <si>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</si>
  <si>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</si>
  <si>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</si>
  <si>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</si>
  <si>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</si>
  <si>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</si>
  <si>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</si>
  <si>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</si>
  <si>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</si>
  <si>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</si>
  <si>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</si>
  <si>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</si>
  <si>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</si>
  <si>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</si>
  <si>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</si>
  <si>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</si>
  <si>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</si>
  <si>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</si>
  <si>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</si>
  <si>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</si>
  <si>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</si>
  <si>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</si>
  <si>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</si>
  <si>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</si>
  <si>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</si>
  <si>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</si>
  <si>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</si>
  <si>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</si>
  <si>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</si>
  <si>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</si>
  <si>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</si>
  <si>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</si>
  <si>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</si>
  <si>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</si>
  <si>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</si>
  <si>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</si>
  <si>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</si>
  <si>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</si>
  <si>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</si>
  <si>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</si>
  <si>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</si>
  <si>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</si>
  <si>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</si>
  <si>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</si>
  <si>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</si>
  <si>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</si>
  <si>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</si>
  <si>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</si>
  <si>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</si>
  <si>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</si>
  <si>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</si>
  <si>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</si>
  <si>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</si>
  <si>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</si>
  <si>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東彼杵町</t>
  </si>
  <si>
    <t>法非適用</t>
  </si>
  <si>
    <t>下水道事業</t>
  </si>
  <si>
    <t>公共下水道</t>
  </si>
  <si>
    <t>Cd3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</si>
  <si>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</si>
  <si>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</si>
  <si>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</si>
  <si>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</si>
  <si>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</si>
  <si>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</si>
  <si>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</si>
  <si>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</si>
  <si>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本町の公共下水道事業は、平成１０年から管渠の整備を開始し、平成１６年４月より随時供用開始を行っている。
　管渠が新しいので、破損や不明水等の浸入等も少なく高い有収率である。
　しかし、処理場やマンホールポンプの機器等については、耐用年数を超えるものがあり、現在は修繕費にて対応しているが、多額の費用がかかるため、更新事業実施の検討を進めている。</t>
    <rPh sb="120" eb="121">
      <t>コ</t>
    </rPh>
    <rPh sb="129" eb="131">
      <t>ゲンザイ</t>
    </rPh>
    <rPh sb="132" eb="135">
      <t>シュウゼンヒ</t>
    </rPh>
    <rPh sb="137" eb="139">
      <t>タイオウ</t>
    </rPh>
    <rPh sb="145" eb="147">
      <t>タガク</t>
    </rPh>
    <rPh sb="148" eb="150">
      <t>ヒヨウ</t>
    </rPh>
    <rPh sb="157" eb="159">
      <t>コウシン</t>
    </rPh>
    <rPh sb="159" eb="161">
      <t>ジギョウ</t>
    </rPh>
    <rPh sb="161" eb="163">
      <t>ジッシ</t>
    </rPh>
    <rPh sb="164" eb="166">
      <t>ケントウ</t>
    </rPh>
    <rPh sb="167" eb="168">
      <t>スス</t>
    </rPh>
    <phoneticPr fontId="4"/>
  </si>
  <si>
    <t>　現在、処理場の維持管理については、平成２６年１０月より電力料や薬品費などのユーティリティーや軽微な修繕等を含めた包括的民間委託（レベル2.5）を採用し、技術提案型プロポーザル方式による３ヶ年の業務委託契約を行いコスト縮減を図っている。
　平成２５年度に公共下水道事業の全体計画見直しを行い、公共下水道区域を縮小した。（区域外は合併浄化槽対応（時限的補助の上乗せ有り））
　公共下水道事業は全体計画である平成３４年度完成に向け、未普及地区を整備中である。しかし、下水道の管渠整備には多額の費用がかかり、補助金、起債、繰入金に頼らざるを得ないため、コストを抑えた整備を実施していく。
　平成３２年４月からの公営企業会計移行に向け、２９年度は３年契約による資産整理業務を委託、３０年度は例規整備、事務支援業務を委託。</t>
    <rPh sb="187" eb="189">
      <t>コウキョウ</t>
    </rPh>
    <rPh sb="189" eb="192">
      <t>ゲスイドウ</t>
    </rPh>
    <rPh sb="192" eb="194">
      <t>ジギョウ</t>
    </rPh>
    <rPh sb="195" eb="197">
      <t>ゼンタイ</t>
    </rPh>
    <rPh sb="197" eb="199">
      <t>ケイカク</t>
    </rPh>
    <rPh sb="208" eb="210">
      <t>カンセイ</t>
    </rPh>
    <rPh sb="211" eb="212">
      <t>ム</t>
    </rPh>
    <rPh sb="214" eb="217">
      <t>ミフキュウ</t>
    </rPh>
    <rPh sb="217" eb="219">
      <t>チク</t>
    </rPh>
    <rPh sb="220" eb="223">
      <t>セイビチュウ</t>
    </rPh>
    <rPh sb="231" eb="234">
      <t>ゲスイドウ</t>
    </rPh>
    <rPh sb="235" eb="237">
      <t>カンキョ</t>
    </rPh>
    <rPh sb="237" eb="239">
      <t>セイビ</t>
    </rPh>
    <rPh sb="241" eb="243">
      <t>タガク</t>
    </rPh>
    <rPh sb="244" eb="246">
      <t>ヒヨウ</t>
    </rPh>
    <rPh sb="251" eb="254">
      <t>ホジョキン</t>
    </rPh>
    <rPh sb="255" eb="257">
      <t>キサイ</t>
    </rPh>
    <rPh sb="258" eb="260">
      <t>クリイレ</t>
    </rPh>
    <rPh sb="260" eb="261">
      <t>キン</t>
    </rPh>
    <rPh sb="262" eb="263">
      <t>タヨ</t>
    </rPh>
    <rPh sb="267" eb="268">
      <t>エ</t>
    </rPh>
    <rPh sb="277" eb="278">
      <t>オサ</t>
    </rPh>
    <rPh sb="280" eb="282">
      <t>セイビ</t>
    </rPh>
    <rPh sb="283" eb="285">
      <t>ジッシ</t>
    </rPh>
    <rPh sb="292" eb="294">
      <t>ヘイセイ</t>
    </rPh>
    <rPh sb="296" eb="297">
      <t>ネン</t>
    </rPh>
    <rPh sb="298" eb="299">
      <t>ガツ</t>
    </rPh>
    <rPh sb="311" eb="312">
      <t>ム</t>
    </rPh>
    <rPh sb="316" eb="317">
      <t>ネン</t>
    </rPh>
    <rPh sb="317" eb="318">
      <t>ド</t>
    </rPh>
    <rPh sb="320" eb="321">
      <t>ネン</t>
    </rPh>
    <rPh sb="321" eb="323">
      <t>ケイヤク</t>
    </rPh>
    <rPh sb="326" eb="328">
      <t>シサン</t>
    </rPh>
    <rPh sb="328" eb="330">
      <t>セイリ</t>
    </rPh>
    <rPh sb="330" eb="332">
      <t>ギョウム</t>
    </rPh>
    <rPh sb="333" eb="335">
      <t>イタク</t>
    </rPh>
    <rPh sb="338" eb="339">
      <t>ネン</t>
    </rPh>
    <rPh sb="339" eb="340">
      <t>ド</t>
    </rPh>
    <rPh sb="341" eb="343">
      <t>レイキ</t>
    </rPh>
    <rPh sb="343" eb="345">
      <t>セイビ</t>
    </rPh>
    <rPh sb="346" eb="348">
      <t>ジム</t>
    </rPh>
    <rPh sb="348" eb="350">
      <t>シエン</t>
    </rPh>
    <rPh sb="350" eb="352">
      <t>ギョウム</t>
    </rPh>
    <rPh sb="353" eb="355">
      <t>イタク</t>
    </rPh>
    <phoneticPr fontId="4"/>
  </si>
  <si>
    <t>　施設の利用率が低いのは、大口の事業所が未接続の状態であるためである。個別協議を行ってはいるが、排水施設に多額の金額を要するため、なかなか接続頂けない状況である。
　管渠の整備については、住宅密集地である千綿宿地区を整備し、平成２９年度末での面整備率は９０．４％、普及率は９４．１％、水洗化率は７２．６％となっており、随時接続していただいている。
　</t>
    <rPh sb="121" eb="122">
      <t>メン</t>
    </rPh>
    <rPh sb="132" eb="134">
      <t>フキュウ</t>
    </rPh>
    <rPh sb="134" eb="13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</si>
</sst>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7-4377-A099-F5DD5D5B3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45696"/>
        <c:axId val="88856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0.17</c:v>
                </c:pt>
                <c:pt idx="2">
                  <c:v>0.2</c:v>
                </c:pt>
                <c:pt idx="3">
                  <c:v>0.19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7-4377-A099-F5DD5D5B3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45696"/>
        <c:axId val="88856064"/>
      </c:lineChart>
      <c:dateAx>
        <c:axId val="88845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856064"/>
        <c:crosses val="autoZero"/>
        <c:auto val="1"/>
        <c:lblOffset val="100"/>
        <c:baseTimeUnit val="years"/>
      </c:dateAx>
      <c:valAx>
        <c:axId val="88856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845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23.29</c:v>
                </c:pt>
                <c:pt idx="1">
                  <c:v>24.5</c:v>
                </c:pt>
                <c:pt idx="2">
                  <c:v>25.54</c:v>
                </c:pt>
                <c:pt idx="3">
                  <c:v>25.88</c:v>
                </c:pt>
                <c:pt idx="4">
                  <c:v>27.29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7-462F-B143-31DF7DE1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47840"/>
        <c:axId val="9015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39.92</c:v>
                </c:pt>
                <c:pt idx="1">
                  <c:v>43.53</c:v>
                </c:pt>
                <c:pt idx="2">
                  <c:v>39.869999999999997</c:v>
                </c:pt>
                <c:pt idx="3">
                  <c:v>41.28</c:v>
                </c:pt>
                <c:pt idx="4">
                  <c:v>41.45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7-462F-B143-31DF7DE1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47840"/>
        <c:axId val="90158208"/>
      </c:lineChart>
      <c:dateAx>
        <c:axId val="90147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58208"/>
        <c:crosses val="autoZero"/>
        <c:auto val="1"/>
        <c:lblOffset val="100"/>
        <c:baseTimeUnit val="years"/>
      </c:dateAx>
      <c:valAx>
        <c:axId val="9015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47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75.38</c:v>
                </c:pt>
                <c:pt idx="1">
                  <c:v>76.17</c:v>
                </c:pt>
                <c:pt idx="2">
                  <c:v>76.81</c:v>
                </c:pt>
                <c:pt idx="3">
                  <c:v>73.099999999999994</c:v>
                </c:pt>
                <c:pt idx="4">
                  <c:v>72.599999999999994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A-4E61-AF0B-E422FBD6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89184"/>
        <c:axId val="9019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65.86</c:v>
                </c:pt>
                <c:pt idx="1">
                  <c:v>64.14</c:v>
                </c:pt>
                <c:pt idx="2">
                  <c:v>61.37</c:v>
                </c:pt>
                <c:pt idx="3">
                  <c:v>61.3</c:v>
                </c:pt>
                <c:pt idx="4">
                  <c:v>64.510000000000005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A-4E61-AF0B-E422FBD6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89184"/>
        <c:axId val="90199552"/>
      </c:lineChart>
      <c:dateAx>
        <c:axId val="90189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99552"/>
        <c:crosses val="autoZero"/>
        <c:auto val="1"/>
        <c:lblOffset val="100"/>
        <c:baseTimeUnit val="years"/>
      </c:dateAx>
      <c:valAx>
        <c:axId val="9019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89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100.62</c:v>
                </c:pt>
                <c:pt idx="1">
                  <c:v>60.71</c:v>
                </c:pt>
                <c:pt idx="2">
                  <c:v>56.44</c:v>
                </c:pt>
                <c:pt idx="3">
                  <c:v>55.2</c:v>
                </c:pt>
                <c:pt idx="4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5-4527-A365-7247B764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21184"/>
        <c:axId val="89823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5-4527-A365-7247B764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21184"/>
        <c:axId val="89823104"/>
      </c:lineChart>
      <c:dateAx>
        <c:axId val="8982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23104"/>
        <c:crosses val="autoZero"/>
        <c:auto val="1"/>
        <c:lblOffset val="100"/>
        <c:baseTimeUnit val="years"/>
      </c:dateAx>
      <c:valAx>
        <c:axId val="89823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2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C-406D-B173-350C28CF4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51936"/>
        <c:axId val="8975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C-406D-B173-350C28CF4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51936"/>
        <c:axId val="89753856"/>
      </c:lineChart>
      <c:dateAx>
        <c:axId val="89751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53856"/>
        <c:crosses val="autoZero"/>
        <c:auto val="1"/>
        <c:lblOffset val="100"/>
        <c:baseTimeUnit val="years"/>
      </c:dateAx>
      <c:valAx>
        <c:axId val="8975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51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8-4C69-B78A-7F7248284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72800"/>
        <c:axId val="8977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8-4C69-B78A-7F7248284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2800"/>
        <c:axId val="89774720"/>
      </c:lineChart>
      <c:dateAx>
        <c:axId val="89772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74720"/>
        <c:crosses val="autoZero"/>
        <c:auto val="1"/>
        <c:lblOffset val="100"/>
        <c:baseTimeUnit val="years"/>
      </c:dateAx>
      <c:valAx>
        <c:axId val="8977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72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7-4A7F-9BA4-672A89DB1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69312"/>
        <c:axId val="8988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7-4A7F-9BA4-672A89DB1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69312"/>
        <c:axId val="89883776"/>
      </c:lineChart>
      <c:dateAx>
        <c:axId val="89869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83776"/>
        <c:crosses val="autoZero"/>
        <c:auto val="1"/>
        <c:lblOffset val="100"/>
        <c:baseTimeUnit val="years"/>
      </c:dateAx>
      <c:valAx>
        <c:axId val="8988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69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C-45A4-8B6D-D7ABB6B8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17312"/>
        <c:axId val="89923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C-45A4-8B6D-D7ABB6B8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312"/>
        <c:axId val="89923584"/>
      </c:lineChart>
      <c:dateAx>
        <c:axId val="89917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23584"/>
        <c:crosses val="autoZero"/>
        <c:auto val="1"/>
        <c:lblOffset val="100"/>
        <c:baseTimeUnit val="years"/>
      </c:dateAx>
      <c:valAx>
        <c:axId val="89923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17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154.51</c:v>
                </c:pt>
                <c:pt idx="3">
                  <c:v>0</c:v>
                </c:pt>
                <c:pt idx="4" formatCode="#,##0.00;&quot;△&quot;#,##0.00;&quot;-&quot;">
                  <c:v>5147.71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C-4BD7-8DE4-AA372ED49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50464"/>
        <c:axId val="89952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1506.51</c:v>
                </c:pt>
                <c:pt idx="1">
                  <c:v>1696.96</c:v>
                </c:pt>
                <c:pt idx="2">
                  <c:v>1824.34</c:v>
                </c:pt>
                <c:pt idx="3">
                  <c:v>1604.64</c:v>
                </c:pt>
                <c:pt idx="4">
                  <c:v>1217.7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C-4BD7-8DE4-AA372ED49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0464"/>
        <c:axId val="89952640"/>
      </c:lineChart>
      <c:dateAx>
        <c:axId val="8995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52640"/>
        <c:crosses val="autoZero"/>
        <c:auto val="1"/>
        <c:lblOffset val="100"/>
        <c:baseTimeUnit val="years"/>
      </c:dateAx>
      <c:valAx>
        <c:axId val="89952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50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62.84</c:v>
                </c:pt>
                <c:pt idx="1">
                  <c:v>68.87</c:v>
                </c:pt>
                <c:pt idx="2">
                  <c:v>82</c:v>
                </c:pt>
                <c:pt idx="3">
                  <c:v>73.25</c:v>
                </c:pt>
                <c:pt idx="4">
                  <c:v>77.45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6-4081-ADA9-BA4625870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65536"/>
        <c:axId val="9007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57.33</c:v>
                </c:pt>
                <c:pt idx="1">
                  <c:v>47.23</c:v>
                </c:pt>
                <c:pt idx="2">
                  <c:v>54.16</c:v>
                </c:pt>
                <c:pt idx="3">
                  <c:v>60.01</c:v>
                </c:pt>
                <c:pt idx="4">
                  <c:v>66.680000000000007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6-4081-ADA9-BA4625870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65536"/>
        <c:axId val="90075904"/>
      </c:lineChart>
      <c:dateAx>
        <c:axId val="9006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75904"/>
        <c:crosses val="autoZero"/>
        <c:auto val="1"/>
        <c:lblOffset val="100"/>
        <c:baseTimeUnit val="years"/>
      </c:dateAx>
      <c:valAx>
        <c:axId val="9007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6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248.8</c:v>
                </c:pt>
                <c:pt idx="1">
                  <c:v>232.41</c:v>
                </c:pt>
                <c:pt idx="2">
                  <c:v>195.76</c:v>
                </c:pt>
                <c:pt idx="3">
                  <c:v>219.18</c:v>
                </c:pt>
                <c:pt idx="4">
                  <c:v>208.91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D-45E9-8BE5-7911AB1D9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94208"/>
        <c:axId val="9012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284.52999999999997</c:v>
                </c:pt>
                <c:pt idx="1">
                  <c:v>351.41</c:v>
                </c:pt>
                <c:pt idx="2">
                  <c:v>307.56</c:v>
                </c:pt>
                <c:pt idx="3">
                  <c:v>277.67</c:v>
                </c:pt>
                <c:pt idx="4">
                  <c:v>260.11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D-45E9-8BE5-7911AB1D9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94208"/>
        <c:axId val="90120960"/>
      </c:lineChart>
      <c:dateAx>
        <c:axId val="9009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20960"/>
        <c:crosses val="autoZero"/>
        <c:auto val="1"/>
        <c:lblOffset val="100"/>
        <c:baseTimeUnit val="years"/>
      </c:dateAx>
      <c:valAx>
        <c:axId val="9012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9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Y28" zoomScale="85" zoomScaleNormal="8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長崎県　東彼杵町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Cd3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8141</v>
      </c>
      <c r="AM8" s="66"/>
      <c r="AN8" s="66"/>
      <c r="AO8" s="66"/>
      <c r="AP8" s="66"/>
      <c r="AQ8" s="66"/>
      <c r="AR8" s="66"/>
      <c r="AS8" s="66"/>
      <c r="AT8" s="65">
        <f>データ!T6</f>
        <v>74.28</v>
      </c>
      <c r="AU8" s="65"/>
      <c r="AV8" s="65"/>
      <c r="AW8" s="65"/>
      <c r="AX8" s="65"/>
      <c r="AY8" s="65"/>
      <c r="AZ8" s="65"/>
      <c r="BA8" s="65"/>
      <c r="BB8" s="65">
        <f>データ!U6</f>
        <v>109.6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43.33</v>
      </c>
      <c r="Q10" s="65"/>
      <c r="R10" s="65"/>
      <c r="S10" s="65"/>
      <c r="T10" s="65"/>
      <c r="U10" s="65"/>
      <c r="V10" s="65"/>
      <c r="W10" s="65">
        <f>データ!Q6</f>
        <v>101.39</v>
      </c>
      <c r="X10" s="65"/>
      <c r="Y10" s="65"/>
      <c r="Z10" s="65"/>
      <c r="AA10" s="65"/>
      <c r="AB10" s="65"/>
      <c r="AC10" s="65"/>
      <c r="AD10" s="66">
        <f>データ!R6</f>
        <v>3100</v>
      </c>
      <c r="AE10" s="66"/>
      <c r="AF10" s="66"/>
      <c r="AG10" s="66"/>
      <c r="AH10" s="66"/>
      <c r="AI10" s="66"/>
      <c r="AJ10" s="66"/>
      <c r="AK10" s="2"/>
      <c r="AL10" s="66">
        <f>データ!V6</f>
        <v>3500</v>
      </c>
      <c r="AM10" s="66"/>
      <c r="AN10" s="66"/>
      <c r="AO10" s="66"/>
      <c r="AP10" s="66"/>
      <c r="AQ10" s="66"/>
      <c r="AR10" s="66"/>
      <c r="AS10" s="66"/>
      <c r="AT10" s="65">
        <f>データ!W6</f>
        <v>1.44</v>
      </c>
      <c r="AU10" s="65"/>
      <c r="AV10" s="65"/>
      <c r="AW10" s="65"/>
      <c r="AX10" s="65"/>
      <c r="AY10" s="65"/>
      <c r="AZ10" s="65"/>
      <c r="BA10" s="65"/>
      <c r="BB10" s="65">
        <f>データ!X6</f>
        <v>2430.56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123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122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55</v>
      </c>
      <c r="N86" s="25" t="s">
        <v>55</v>
      </c>
      <c r="O86" s="25" t="str">
        <f>データ!EO6</f>
        <v>【0.23】</v>
      </c>
    </row>
  </sheetData>
  <sheetProtection algorithmName="SHA-512" hashValue="dJbJh9zflaCXCAoDHXKVginKxDScMDGqNPy0/KeH6WKRsEddOY8iUyF18XaelOox6PnqNUK7POkpX6Wu2QJYEg==" saltValue="jBhT9BYAMBAPYj3EZoc5jg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56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57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58</v>
      </c>
      <c r="B3" s="28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76" t="s">
        <v>65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15">
      <c r="A6" s="27" t="s">
        <v>108</v>
      </c>
      <c r="B6" s="32">
        <f>B7</f>
        <v>2017</v>
      </c>
      <c r="C6" s="32">
        <f t="shared" ref="C6:X6" si="3">C7</f>
        <v>423211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長崎県　東彼杵町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Cd3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43.33</v>
      </c>
      <c r="Q6" s="33">
        <f t="shared" si="3"/>
        <v>101.39</v>
      </c>
      <c r="R6" s="33">
        <f t="shared" si="3"/>
        <v>3100</v>
      </c>
      <c r="S6" s="33">
        <f t="shared" si="3"/>
        <v>8141</v>
      </c>
      <c r="T6" s="33">
        <f t="shared" si="3"/>
        <v>74.28</v>
      </c>
      <c r="U6" s="33">
        <f t="shared" si="3"/>
        <v>109.6</v>
      </c>
      <c r="V6" s="33">
        <f t="shared" si="3"/>
        <v>3500</v>
      </c>
      <c r="W6" s="33">
        <f t="shared" si="3"/>
        <v>1.44</v>
      </c>
      <c r="X6" s="33">
        <f t="shared" si="3"/>
        <v>2430.56</v>
      </c>
      <c r="Y6" s="34">
        <f>IF(Y7="",NA(),Y7)</f>
        <v>100.62</v>
      </c>
      <c r="Z6" s="34">
        <f t="shared" ref="Z6:AH6" si="4">IF(Z7="",NA(),Z7)</f>
        <v>60.71</v>
      </c>
      <c r="AA6" s="34">
        <f t="shared" si="4"/>
        <v>56.44</v>
      </c>
      <c r="AB6" s="34">
        <f t="shared" si="4"/>
        <v>55.2</v>
      </c>
      <c r="AC6" s="34">
        <f t="shared" si="4"/>
        <v>99.83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4">
        <f t="shared" si="7"/>
        <v>154.51</v>
      </c>
      <c r="BI6" s="33">
        <f t="shared" si="7"/>
        <v>0</v>
      </c>
      <c r="BJ6" s="34">
        <f t="shared" si="7"/>
        <v>5147.71</v>
      </c>
      <c r="BK6" s="34">
        <f t="shared" si="7"/>
        <v>1506.51</v>
      </c>
      <c r="BL6" s="34">
        <f t="shared" si="7"/>
        <v>1696.96</v>
      </c>
      <c r="BM6" s="34">
        <f t="shared" si="7"/>
        <v>1824.34</v>
      </c>
      <c r="BN6" s="34">
        <f t="shared" si="7"/>
        <v>1604.64</v>
      </c>
      <c r="BO6" s="34">
        <f t="shared" si="7"/>
        <v>1217.7</v>
      </c>
      <c r="BP6" s="33" t="str">
        <f>IF(BP7="","",IF(BP7="-","【-】","【"&amp;SUBSTITUTE(TEXT(BP7,"#,##0.00"),"-","△")&amp;"】"))</f>
        <v>【707.33】</v>
      </c>
      <c r="BQ6" s="34">
        <f>IF(BQ7="",NA(),BQ7)</f>
        <v>62.84</v>
      </c>
      <c r="BR6" s="34">
        <f t="shared" ref="BR6:BZ6" si="8">IF(BR7="",NA(),BR7)</f>
        <v>68.87</v>
      </c>
      <c r="BS6" s="34">
        <f t="shared" si="8"/>
        <v>82</v>
      </c>
      <c r="BT6" s="34">
        <f t="shared" si="8"/>
        <v>73.25</v>
      </c>
      <c r="BU6" s="34">
        <f t="shared" si="8"/>
        <v>77.45</v>
      </c>
      <c r="BV6" s="34">
        <f t="shared" si="8"/>
        <v>57.33</v>
      </c>
      <c r="BW6" s="34">
        <f t="shared" si="8"/>
        <v>47.23</v>
      </c>
      <c r="BX6" s="34">
        <f t="shared" si="8"/>
        <v>54.16</v>
      </c>
      <c r="BY6" s="34">
        <f t="shared" si="8"/>
        <v>60.01</v>
      </c>
      <c r="BZ6" s="34">
        <f t="shared" si="8"/>
        <v>66.680000000000007</v>
      </c>
      <c r="CA6" s="33" t="str">
        <f>IF(CA7="","",IF(CA7="-","【-】","【"&amp;SUBSTITUTE(TEXT(CA7,"#,##0.00"),"-","△")&amp;"】"))</f>
        <v>【101.26】</v>
      </c>
      <c r="CB6" s="34">
        <f>IF(CB7="",NA(),CB7)</f>
        <v>248.8</v>
      </c>
      <c r="CC6" s="34">
        <f t="shared" ref="CC6:CK6" si="9">IF(CC7="",NA(),CC7)</f>
        <v>232.41</v>
      </c>
      <c r="CD6" s="34">
        <f t="shared" si="9"/>
        <v>195.76</v>
      </c>
      <c r="CE6" s="34">
        <f t="shared" si="9"/>
        <v>219.18</v>
      </c>
      <c r="CF6" s="34">
        <f t="shared" si="9"/>
        <v>208.91</v>
      </c>
      <c r="CG6" s="34">
        <f t="shared" si="9"/>
        <v>284.52999999999997</v>
      </c>
      <c r="CH6" s="34">
        <f t="shared" si="9"/>
        <v>351.41</v>
      </c>
      <c r="CI6" s="34">
        <f t="shared" si="9"/>
        <v>307.56</v>
      </c>
      <c r="CJ6" s="34">
        <f t="shared" si="9"/>
        <v>277.67</v>
      </c>
      <c r="CK6" s="34">
        <f t="shared" si="9"/>
        <v>260.11</v>
      </c>
      <c r="CL6" s="33" t="str">
        <f>IF(CL7="","",IF(CL7="-","【-】","【"&amp;SUBSTITUTE(TEXT(CL7,"#,##0.00"),"-","△")&amp;"】"))</f>
        <v>【136.39】</v>
      </c>
      <c r="CM6" s="34">
        <f>IF(CM7="",NA(),CM7)</f>
        <v>23.29</v>
      </c>
      <c r="CN6" s="34">
        <f t="shared" ref="CN6:CV6" si="10">IF(CN7="",NA(),CN7)</f>
        <v>24.5</v>
      </c>
      <c r="CO6" s="34">
        <f t="shared" si="10"/>
        <v>25.54</v>
      </c>
      <c r="CP6" s="34">
        <f t="shared" si="10"/>
        <v>25.88</v>
      </c>
      <c r="CQ6" s="34">
        <f t="shared" si="10"/>
        <v>27.29</v>
      </c>
      <c r="CR6" s="34">
        <f t="shared" si="10"/>
        <v>39.92</v>
      </c>
      <c r="CS6" s="34">
        <f t="shared" si="10"/>
        <v>43.53</v>
      </c>
      <c r="CT6" s="34">
        <f t="shared" si="10"/>
        <v>39.869999999999997</v>
      </c>
      <c r="CU6" s="34">
        <f t="shared" si="10"/>
        <v>41.28</v>
      </c>
      <c r="CV6" s="34">
        <f t="shared" si="10"/>
        <v>41.45</v>
      </c>
      <c r="CW6" s="33" t="str">
        <f>IF(CW7="","",IF(CW7="-","【-】","【"&amp;SUBSTITUTE(TEXT(CW7,"#,##0.00"),"-","△")&amp;"】"))</f>
        <v>【60.13】</v>
      </c>
      <c r="CX6" s="34">
        <f>IF(CX7="",NA(),CX7)</f>
        <v>75.38</v>
      </c>
      <c r="CY6" s="34">
        <f t="shared" ref="CY6:DG6" si="11">IF(CY7="",NA(),CY7)</f>
        <v>76.17</v>
      </c>
      <c r="CZ6" s="34">
        <f t="shared" si="11"/>
        <v>76.81</v>
      </c>
      <c r="DA6" s="34">
        <f t="shared" si="11"/>
        <v>73.099999999999994</v>
      </c>
      <c r="DB6" s="34">
        <f t="shared" si="11"/>
        <v>72.599999999999994</v>
      </c>
      <c r="DC6" s="34">
        <f t="shared" si="11"/>
        <v>65.86</v>
      </c>
      <c r="DD6" s="34">
        <f t="shared" si="11"/>
        <v>64.14</v>
      </c>
      <c r="DE6" s="34">
        <f t="shared" si="11"/>
        <v>61.37</v>
      </c>
      <c r="DF6" s="34">
        <f t="shared" si="11"/>
        <v>61.3</v>
      </c>
      <c r="DG6" s="34">
        <f t="shared" si="11"/>
        <v>64.510000000000005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0.19</v>
      </c>
      <c r="EK6" s="34">
        <f t="shared" si="14"/>
        <v>0.17</v>
      </c>
      <c r="EL6" s="34">
        <f t="shared" si="14"/>
        <v>0.2</v>
      </c>
      <c r="EM6" s="34">
        <f t="shared" si="14"/>
        <v>0.19</v>
      </c>
      <c r="EN6" s="34">
        <f t="shared" si="14"/>
        <v>7.0000000000000007E-2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15">
      <c r="A7" s="27"/>
      <c r="B7" s="36">
        <v>2017</v>
      </c>
      <c r="C7" s="36">
        <v>423211</v>
      </c>
      <c r="D7" s="36">
        <v>47</v>
      </c>
      <c r="E7" s="36">
        <v>17</v>
      </c>
      <c r="F7" s="36">
        <v>1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43.33</v>
      </c>
      <c r="Q7" s="37">
        <v>101.39</v>
      </c>
      <c r="R7" s="37">
        <v>3100</v>
      </c>
      <c r="S7" s="37">
        <v>8141</v>
      </c>
      <c r="T7" s="37">
        <v>74.28</v>
      </c>
      <c r="U7" s="37">
        <v>109.6</v>
      </c>
      <c r="V7" s="37">
        <v>3500</v>
      </c>
      <c r="W7" s="37">
        <v>1.44</v>
      </c>
      <c r="X7" s="37">
        <v>2430.56</v>
      </c>
      <c r="Y7" s="37">
        <v>100.62</v>
      </c>
      <c r="Z7" s="37">
        <v>60.71</v>
      </c>
      <c r="AA7" s="37">
        <v>56.44</v>
      </c>
      <c r="AB7" s="37">
        <v>55.2</v>
      </c>
      <c r="AC7" s="37">
        <v>99.83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154.51</v>
      </c>
      <c r="BI7" s="37">
        <v>0</v>
      </c>
      <c r="BJ7" s="37">
        <v>5147.71</v>
      </c>
      <c r="BK7" s="37">
        <v>1506.51</v>
      </c>
      <c r="BL7" s="37">
        <v>1696.96</v>
      </c>
      <c r="BM7" s="37">
        <v>1824.34</v>
      </c>
      <c r="BN7" s="37">
        <v>1604.64</v>
      </c>
      <c r="BO7" s="37">
        <v>1217.7</v>
      </c>
      <c r="BP7" s="37">
        <v>707.33</v>
      </c>
      <c r="BQ7" s="37">
        <v>62.84</v>
      </c>
      <c r="BR7" s="37">
        <v>68.87</v>
      </c>
      <c r="BS7" s="37">
        <v>82</v>
      </c>
      <c r="BT7" s="37">
        <v>73.25</v>
      </c>
      <c r="BU7" s="37">
        <v>77.45</v>
      </c>
      <c r="BV7" s="37">
        <v>57.33</v>
      </c>
      <c r="BW7" s="37">
        <v>47.23</v>
      </c>
      <c r="BX7" s="37">
        <v>54.16</v>
      </c>
      <c r="BY7" s="37">
        <v>60.01</v>
      </c>
      <c r="BZ7" s="37">
        <v>66.680000000000007</v>
      </c>
      <c r="CA7" s="37">
        <v>101.26</v>
      </c>
      <c r="CB7" s="37">
        <v>248.8</v>
      </c>
      <c r="CC7" s="37">
        <v>232.41</v>
      </c>
      <c r="CD7" s="37">
        <v>195.76</v>
      </c>
      <c r="CE7" s="37">
        <v>219.18</v>
      </c>
      <c r="CF7" s="37">
        <v>208.91</v>
      </c>
      <c r="CG7" s="37">
        <v>284.52999999999997</v>
      </c>
      <c r="CH7" s="37">
        <v>351.41</v>
      </c>
      <c r="CI7" s="37">
        <v>307.56</v>
      </c>
      <c r="CJ7" s="37">
        <v>277.67</v>
      </c>
      <c r="CK7" s="37">
        <v>260.11</v>
      </c>
      <c r="CL7" s="37">
        <v>136.38999999999999</v>
      </c>
      <c r="CM7" s="37">
        <v>23.29</v>
      </c>
      <c r="CN7" s="37">
        <v>24.5</v>
      </c>
      <c r="CO7" s="37">
        <v>25.54</v>
      </c>
      <c r="CP7" s="37">
        <v>25.88</v>
      </c>
      <c r="CQ7" s="37">
        <v>27.29</v>
      </c>
      <c r="CR7" s="37">
        <v>39.92</v>
      </c>
      <c r="CS7" s="37">
        <v>43.53</v>
      </c>
      <c r="CT7" s="37">
        <v>39.869999999999997</v>
      </c>
      <c r="CU7" s="37">
        <v>41.28</v>
      </c>
      <c r="CV7" s="37">
        <v>41.45</v>
      </c>
      <c r="CW7" s="37">
        <v>60.13</v>
      </c>
      <c r="CX7" s="37">
        <v>75.38</v>
      </c>
      <c r="CY7" s="37">
        <v>76.17</v>
      </c>
      <c r="CZ7" s="37">
        <v>76.81</v>
      </c>
      <c r="DA7" s="37">
        <v>73.099999999999994</v>
      </c>
      <c r="DB7" s="37">
        <v>72.599999999999994</v>
      </c>
      <c r="DC7" s="37">
        <v>65.86</v>
      </c>
      <c r="DD7" s="37">
        <v>64.14</v>
      </c>
      <c r="DE7" s="37">
        <v>61.37</v>
      </c>
      <c r="DF7" s="37">
        <v>61.3</v>
      </c>
      <c r="DG7" s="37">
        <v>64.510000000000005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0.19</v>
      </c>
      <c r="EK7" s="37">
        <v>0.17</v>
      </c>
      <c r="EL7" s="37">
        <v>0.2</v>
      </c>
      <c r="EM7" s="37">
        <v>0.19</v>
      </c>
      <c r="EN7" s="37">
        <v>7.0000000000000007E-2</v>
      </c>
      <c r="EO7" s="37">
        <v>0.23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59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北島 熙斗</cp:lastModifiedBy>
  <cp:lastPrinted>2019-02-26T09:39:36Z</cp:lastPrinted>
  <dcterms:created xsi:type="dcterms:W3CDTF">2018-12-03T09:08:24Z</dcterms:created>
  <dcterms:modified xsi:type="dcterms:W3CDTF">2019-02-26T09:39:38Z</dcterms:modified>
  <cp:category/>
</cp:coreProperties>
</file>