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C:\Users\002022\Desktop\"/>
    </mc:Choice>
  </mc:AlternateContent>
  <workbookProtection workbookAlgorithmName="SHA-512" workbookHashValue="tnpNdC9k9ABdWVOxxJIWkzpNpoGjnCe85zW5ncr9sXB8sAMZFCikkuJhPHDBKZVqnO8JfW6C/IRjpzoKuSwcDQ==" workbookSaltValue="YyLRIsp+yP8vuqppACUcaA=="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<sst xmlns="http://schemas.openxmlformats.org/spreadsheetml/2006/main" count="241" uniqueCount="126">
  <si>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</si>
  <si>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</si>
  <si>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</si>
  <si>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</si>
  <si>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</si>
  <si>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</si>
  <si>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</si>
  <si>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</si>
  <si>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</si>
  <si>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</si>
  <si>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</si>
  <si>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</si>
  <si>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</si>
  <si>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</si>
  <si>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</si>
  <si>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</si>
  <si>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</si>
  <si>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</si>
  <si>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</si>
  <si>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</si>
  <si>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</si>
  <si>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</si>
  <si>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</si>
  <si>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</si>
  <si>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</si>
  <si>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</si>
  <si>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</si>
  <si>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</si>
  <si>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</si>
  <si>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</si>
  <si>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</si>
  <si>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</si>
  <si>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</si>
  <si>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</si>
  <si>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</si>
  <si>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</si>
  <si>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</si>
  <si>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</si>
  <si>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</si>
  <si>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</si>
  <si>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</si>
  <si>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</si>
  <si>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</si>
  <si>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</si>
  <si>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</si>
  <si>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</si>
  <si>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</si>
  <si>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</si>
  <si>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</si>
  <si>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</si>
  <si>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</si>
  <si>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</si>
  <si>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</si>
  <si>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</si>
  <si>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</si>
  <si>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</si>
  <si>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</si>
  <si>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</si>
  <si>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</si>
  <si>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</si>
  <si>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</si>
  <si>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</si>
  <si>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</si>
  <si>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</si>
  <si>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</si>
  <si>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</si>
  <si>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</si>
  <si>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</si>
  <si>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</si>
  <si>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</si>
  <si>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</si>
  <si>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</si>
  <si>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</si>
  <si>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</si>
  <si>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</si>
  <si>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</si>
  <si>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</si>
  <si>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</si>
  <si>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</si>
  <si>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</si>
  <si>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</si>
  <si>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</si>
  <si>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</si>
  <si>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</si>
  <si>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</si>
  <si>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</si>
  <si>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</si>
  <si>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</si>
  <si>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</si>
  <si>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</si>
  <si>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</si>
  <si>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</si>
  <si>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</si>
  <si>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</si>
  <si>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</si>
  <si>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</si>
  <si>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</si>
  <si>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</si>
  <si>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</si>
  <si>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</si>
  <si>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</si>
  <si>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</si>
  <si>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</si>
  <si>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</si>
  <si>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</si>
  <si>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</si>
  <si>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</si>
  <si>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</si>
  <si>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</si>
  <si>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</si>
  <si>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</si>
  <si>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</si>
  <si>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</si>
  <si>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</si>
  <si>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</si>
  <si>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</si>
  <si>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</si>
  <si>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</si>
  <si>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</si>
  <si>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</si>
  <si>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</si>
  <si>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</si>
  <si>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</si>
  <si>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既存施設として、３つの処理地区を要しているが、最も古い施設で２０年経過程度である。
現在、各施設ごとに機能診断(H30～H32)を行っており、今後の更新計画などの機能保全計画を策定を行い、施設の長寿命化に努める。</t>
    <rPh sb="0" eb="2">
      <t>キゾン</t>
    </rPh>
    <rPh sb="2" eb="4">
      <t>シセツ</t>
    </rPh>
    <rPh sb="11" eb="13">
      <t>ショリ</t>
    </rPh>
    <rPh sb="13" eb="15">
      <t>チク</t>
    </rPh>
    <rPh sb="16" eb="17">
      <t>ヨウ</t>
    </rPh>
    <rPh sb="23" eb="24">
      <t>モット</t>
    </rPh>
    <rPh sb="25" eb="26">
      <t>フル</t>
    </rPh>
    <rPh sb="27" eb="29">
      <t>シセツ</t>
    </rPh>
    <rPh sb="32" eb="33">
      <t>ネン</t>
    </rPh>
    <rPh sb="33" eb="35">
      <t>ケイカ</t>
    </rPh>
    <rPh sb="35" eb="37">
      <t>テイド</t>
    </rPh>
    <rPh sb="42" eb="44">
      <t>ゲンザイ</t>
    </rPh>
    <rPh sb="45" eb="46">
      <t>カク</t>
    </rPh>
    <rPh sb="46" eb="48">
      <t>シセツ</t>
    </rPh>
    <rPh sb="51" eb="53">
      <t>キノウ</t>
    </rPh>
    <rPh sb="53" eb="55">
      <t>シンダン</t>
    </rPh>
    <rPh sb="65" eb="66">
      <t>オコナ</t>
    </rPh>
    <rPh sb="71" eb="73">
      <t>コンゴ</t>
    </rPh>
    <rPh sb="74" eb="76">
      <t>コウシン</t>
    </rPh>
    <rPh sb="76" eb="78">
      <t>ケイカク</t>
    </rPh>
    <rPh sb="81" eb="83">
      <t>キノウ</t>
    </rPh>
    <rPh sb="83" eb="85">
      <t>ホゼン</t>
    </rPh>
    <rPh sb="85" eb="87">
      <t>ケイカク</t>
    </rPh>
    <rPh sb="88" eb="90">
      <t>サクテイ</t>
    </rPh>
    <rPh sb="91" eb="92">
      <t>オコナ</t>
    </rPh>
    <rPh sb="94" eb="96">
      <t>シセツ</t>
    </rPh>
    <rPh sb="97" eb="99">
      <t>チョウジュ</t>
    </rPh>
    <rPh sb="99" eb="100">
      <t>メイ</t>
    </rPh>
    <rPh sb="100" eb="101">
      <t>カ</t>
    </rPh>
    <rPh sb="102" eb="103">
      <t>ツト</t>
    </rPh>
    <phoneticPr fontId="4"/>
  </si>
  <si>
    <t xml:space="preserve">継続の整備事業がＨ29でほぼ完成し、しばらくは大きな投資計画は無い予定である。しかし、下水道接続率はまだ低く、使用料収入は十分でない状況である。
今後は下水道への接続の推進を図り、使用料収入の確保はもとより将来の施設更新などを見据えて、維持管理費の削減など経営改善を図る必要がある。
現在行っている各施設の機能診断結果をふまえ、将来的人口減少も考え、施設の統合検討など改善を行う必要がある。
</t>
    <rPh sb="0" eb="2">
      <t>ケイゾク</t>
    </rPh>
    <rPh sb="3" eb="5">
      <t>セイビ</t>
    </rPh>
    <rPh sb="5" eb="7">
      <t>ジギョウ</t>
    </rPh>
    <rPh sb="14" eb="16">
      <t>カンセイ</t>
    </rPh>
    <rPh sb="23" eb="24">
      <t>オオ</t>
    </rPh>
    <rPh sb="26" eb="28">
      <t>トウシ</t>
    </rPh>
    <rPh sb="28" eb="30">
      <t>ケイカク</t>
    </rPh>
    <rPh sb="31" eb="32">
      <t>ナ</t>
    </rPh>
    <rPh sb="33" eb="35">
      <t>ヨテイ</t>
    </rPh>
    <rPh sb="43" eb="46">
      <t>ゲスイドウ</t>
    </rPh>
    <rPh sb="46" eb="48">
      <t>セツゾク</t>
    </rPh>
    <rPh sb="48" eb="49">
      <t>リツ</t>
    </rPh>
    <rPh sb="55" eb="58">
      <t>シヨウリョウ</t>
    </rPh>
    <rPh sb="58" eb="60">
      <t>シュウニュウ</t>
    </rPh>
    <rPh sb="61" eb="63">
      <t>ジュウブン</t>
    </rPh>
    <rPh sb="66" eb="68">
      <t>ジョウキョウ</t>
    </rPh>
    <rPh sb="73" eb="75">
      <t>コンゴ</t>
    </rPh>
    <rPh sb="76" eb="79">
      <t>ゲスイドウ</t>
    </rPh>
    <rPh sb="81" eb="83">
      <t>セツゾク</t>
    </rPh>
    <rPh sb="84" eb="86">
      <t>スイシン</t>
    </rPh>
    <rPh sb="87" eb="88">
      <t>ハカ</t>
    </rPh>
    <rPh sb="90" eb="93">
      <t>シヨウリョウ</t>
    </rPh>
    <rPh sb="93" eb="95">
      <t>シュウニュウ</t>
    </rPh>
    <rPh sb="96" eb="98">
      <t>カクホ</t>
    </rPh>
    <rPh sb="103" eb="105">
      <t>ショウライ</t>
    </rPh>
    <rPh sb="106" eb="108">
      <t>シセツ</t>
    </rPh>
    <rPh sb="108" eb="110">
      <t>コウシン</t>
    </rPh>
    <rPh sb="113" eb="115">
      <t>ミス</t>
    </rPh>
    <rPh sb="118" eb="120">
      <t>イジ</t>
    </rPh>
    <rPh sb="120" eb="122">
      <t>カンリ</t>
    </rPh>
    <rPh sb="122" eb="123">
      <t>ヒ</t>
    </rPh>
    <rPh sb="124" eb="126">
      <t>サクゲン</t>
    </rPh>
    <rPh sb="128" eb="130">
      <t>ケイエイ</t>
    </rPh>
    <rPh sb="130" eb="132">
      <t>カイゼン</t>
    </rPh>
    <rPh sb="133" eb="134">
      <t>ハカ</t>
    </rPh>
    <rPh sb="135" eb="137">
      <t>ヒツヨウ</t>
    </rPh>
    <rPh sb="143" eb="145">
      <t>ゲンザイ</t>
    </rPh>
    <rPh sb="145" eb="146">
      <t>オコナ</t>
    </rPh>
    <rPh sb="150" eb="151">
      <t>カク</t>
    </rPh>
    <rPh sb="151" eb="153">
      <t>シセツ</t>
    </rPh>
    <rPh sb="154" eb="156">
      <t>キノウ</t>
    </rPh>
    <rPh sb="156" eb="158">
      <t>シンダン</t>
    </rPh>
    <rPh sb="158" eb="160">
      <t>ケッカ</t>
    </rPh>
    <rPh sb="165" eb="167">
      <t>ショウライ</t>
    </rPh>
    <rPh sb="167" eb="168">
      <t>テキ</t>
    </rPh>
    <rPh sb="168" eb="170">
      <t>ジンコウ</t>
    </rPh>
    <rPh sb="170" eb="172">
      <t>ゲンショウ</t>
    </rPh>
    <rPh sb="173" eb="174">
      <t>カンガ</t>
    </rPh>
    <rPh sb="176" eb="178">
      <t>シセツ</t>
    </rPh>
    <rPh sb="179" eb="181">
      <t>トウゴウ</t>
    </rPh>
    <rPh sb="181" eb="183">
      <t>ケントウ</t>
    </rPh>
    <rPh sb="185" eb="187">
      <t>カイゼン</t>
    </rPh>
    <rPh sb="188" eb="189">
      <t>オコナ</t>
    </rPh>
    <rPh sb="190" eb="192">
      <t>ヒツヨウ</t>
    </rPh>
    <phoneticPr fontId="4"/>
  </si>
  <si>
    <t>①収益的収支比率・⑤経費回収率については、100%未満であるが整備完了地区から供用開始を行っており、下水道使用料は増加傾向になっている。
しばらくは大きな更新投資等がないので収支バランスを注視し、更なる加入促進を図り、経営の改善に努める必要がある。
⑥汚水処理原価については、全国平均・類似団体の平均を下回っている。今後、更なる効率的な経営をするために、施設の修繕改築計画を策定するとともに維持管理の削減も必要である。</t>
    <rPh sb="1" eb="3">
      <t>シュウエキ</t>
    </rPh>
    <rPh sb="3" eb="4">
      <t>テキ</t>
    </rPh>
    <rPh sb="4" eb="6">
      <t>シュウシ</t>
    </rPh>
    <rPh sb="6" eb="8">
      <t>ヒリツ</t>
    </rPh>
    <rPh sb="10" eb="12">
      <t>ケイヒ</t>
    </rPh>
    <rPh sb="12" eb="14">
      <t>カイシュウ</t>
    </rPh>
    <rPh sb="14" eb="15">
      <t>リツ</t>
    </rPh>
    <rPh sb="25" eb="27">
      <t>ミマン</t>
    </rPh>
    <rPh sb="31" eb="33">
      <t>セイビ</t>
    </rPh>
    <rPh sb="33" eb="35">
      <t>カンリョウ</t>
    </rPh>
    <rPh sb="35" eb="37">
      <t>チク</t>
    </rPh>
    <rPh sb="39" eb="41">
      <t>キョウヨウ</t>
    </rPh>
    <rPh sb="41" eb="43">
      <t>カイシ</t>
    </rPh>
    <rPh sb="44" eb="45">
      <t>オコナ</t>
    </rPh>
    <rPh sb="50" eb="53">
      <t>ゲスイドウ</t>
    </rPh>
    <rPh sb="53" eb="56">
      <t>シヨウリョウ</t>
    </rPh>
    <rPh sb="57" eb="59">
      <t>ゾウカ</t>
    </rPh>
    <rPh sb="59" eb="61">
      <t>ケイコウ</t>
    </rPh>
    <rPh sb="74" eb="75">
      <t>オオ</t>
    </rPh>
    <rPh sb="77" eb="79">
      <t>コウシン</t>
    </rPh>
    <rPh sb="79" eb="81">
      <t>トウシ</t>
    </rPh>
    <rPh sb="81" eb="82">
      <t>トウ</t>
    </rPh>
    <rPh sb="87" eb="89">
      <t>シュウシ</t>
    </rPh>
    <rPh sb="94" eb="96">
      <t>チュウシ</t>
    </rPh>
    <rPh sb="98" eb="99">
      <t>サラ</t>
    </rPh>
    <rPh sb="101" eb="103">
      <t>カニュウ</t>
    </rPh>
    <rPh sb="103" eb="105">
      <t>ソクシン</t>
    </rPh>
    <rPh sb="106" eb="107">
      <t>ハカ</t>
    </rPh>
    <rPh sb="109" eb="111">
      <t>ケイエイ</t>
    </rPh>
    <rPh sb="112" eb="114">
      <t>カイゼン</t>
    </rPh>
    <rPh sb="115" eb="116">
      <t>ツト</t>
    </rPh>
    <rPh sb="118" eb="120">
      <t>ヒツヨウ</t>
    </rPh>
    <rPh sb="127" eb="129">
      <t>オスイ</t>
    </rPh>
    <rPh sb="129" eb="131">
      <t>ショリ</t>
    </rPh>
    <rPh sb="131" eb="133">
      <t>ゲンカ</t>
    </rPh>
    <rPh sb="139" eb="141">
      <t>ゼンコク</t>
    </rPh>
    <rPh sb="141" eb="143">
      <t>ヘイキン</t>
    </rPh>
    <rPh sb="144" eb="146">
      <t>ルイジ</t>
    </rPh>
    <rPh sb="146" eb="148">
      <t>ダンタイ</t>
    </rPh>
    <rPh sb="149" eb="151">
      <t>ヘイキン</t>
    </rPh>
    <rPh sb="152" eb="153">
      <t>シタ</t>
    </rPh>
    <rPh sb="153" eb="154">
      <t>マワ</t>
    </rPh>
    <rPh sb="159" eb="161">
      <t>コンゴ</t>
    </rPh>
    <rPh sb="162" eb="163">
      <t>サラ</t>
    </rPh>
    <rPh sb="165" eb="168">
      <t>コウリツテキ</t>
    </rPh>
    <rPh sb="169" eb="171">
      <t>ケイエイ</t>
    </rPh>
    <rPh sb="178" eb="180">
      <t>シセツ</t>
    </rPh>
    <rPh sb="181" eb="183">
      <t>シュウゼン</t>
    </rPh>
    <rPh sb="183" eb="185">
      <t>カイチク</t>
    </rPh>
    <rPh sb="185" eb="187">
      <t>ケイカク</t>
    </rPh>
    <rPh sb="188" eb="190">
      <t>サクテイ</t>
    </rPh>
    <rPh sb="196" eb="198">
      <t>イジ</t>
    </rPh>
    <rPh sb="198" eb="200">
      <t>カンリ</t>
    </rPh>
    <rPh sb="201" eb="203">
      <t>サクゲン</t>
    </rPh>
    <rPh sb="204" eb="2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</si>
</sst>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7.09</c:v>
                </c:pt>
                <c:pt idx="3">
                  <c:v>0</c:v>
                </c:pt>
                <c:pt idx="4">
                  <c:v>0</c:v>
                </c:pt>
              </c:numCache>
            </c:numRef>
          </c:val>
          <c:extLst>
            <c:ext xmlns:c16="http://schemas.microsoft.com/office/drawing/2014/chart" uri="{C3380CC4-5D6E-409C-BE32-E72D297353CC}">
              <c16:uniqueId val="{00000000-F46E-495B-9FC6-64AF0BD5292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0.18</c:v>
                </c:pt>
                <c:pt idx="3">
                  <c:v>0.01</c:v>
                </c:pt>
                <c:pt idx="4">
                  <c:v>0.09</c:v>
                </c:pt>
              </c:numCache>
            </c:numRef>
          </c:val>
          <c:smooth val="0"/>
          <c:extLst>
            <c:ext xmlns:c16="http://schemas.microsoft.com/office/drawing/2014/chart" uri="{C3380CC4-5D6E-409C-BE32-E72D297353CC}">
              <c16:uniqueId val="{00000001-F46E-495B-9FC6-64AF0BD5292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33.42</c:v>
                </c:pt>
                <c:pt idx="1">
                  <c:v>44.26</c:v>
                </c:pt>
                <c:pt idx="2">
                  <c:v>35.06</c:v>
                </c:pt>
                <c:pt idx="3">
                  <c:v>37.590000000000003</c:v>
                </c:pt>
                <c:pt idx="4">
                  <c:v>0</c:v>
                </c:pt>
              </c:numCache>
            </c:numRef>
          </c:val>
          <c:extLst>
            <c:ext xmlns:c16="http://schemas.microsoft.com/office/drawing/2014/chart" uri="{C3380CC4-5D6E-409C-BE32-E72D297353CC}">
              <c16:uniqueId val="{00000000-5554-48C7-B323-1C34AAFAD0D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39.68</c:v>
                </c:pt>
                <c:pt idx="2">
                  <c:v>35.64</c:v>
                </c:pt>
                <c:pt idx="3">
                  <c:v>33.729999999999997</c:v>
                </c:pt>
                <c:pt idx="4">
                  <c:v>33.21</c:v>
                </c:pt>
              </c:numCache>
            </c:numRef>
          </c:val>
          <c:smooth val="0"/>
          <c:extLst>
            <c:ext xmlns:c16="http://schemas.microsoft.com/office/drawing/2014/chart" uri="{C3380CC4-5D6E-409C-BE32-E72D297353CC}">
              <c16:uniqueId val="{00000001-5554-48C7-B323-1C34AAFAD0D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63.22</c:v>
                </c:pt>
                <c:pt idx="1">
                  <c:v>64.62</c:v>
                </c:pt>
                <c:pt idx="2">
                  <c:v>63.89</c:v>
                </c:pt>
                <c:pt idx="3">
                  <c:v>56.98</c:v>
                </c:pt>
                <c:pt idx="4">
                  <c:v>55.84</c:v>
                </c:pt>
              </c:numCache>
            </c:numRef>
          </c:val>
          <c:extLst>
            <c:ext xmlns:c16="http://schemas.microsoft.com/office/drawing/2014/chart" uri="{C3380CC4-5D6E-409C-BE32-E72D297353CC}">
              <c16:uniqueId val="{00000000-8AE2-4BDE-B126-B2C286BE2C5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83.95</c:v>
                </c:pt>
                <c:pt idx="2">
                  <c:v>82.92</c:v>
                </c:pt>
                <c:pt idx="3">
                  <c:v>79.989999999999995</c:v>
                </c:pt>
                <c:pt idx="4">
                  <c:v>79.98</c:v>
                </c:pt>
              </c:numCache>
            </c:numRef>
          </c:val>
          <c:smooth val="0"/>
          <c:extLst>
            <c:ext xmlns:c16="http://schemas.microsoft.com/office/drawing/2014/chart" uri="{C3380CC4-5D6E-409C-BE32-E72D297353CC}">
              <c16:uniqueId val="{00000001-8AE2-4BDE-B126-B2C286BE2C5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34.22</c:v>
                </c:pt>
                <c:pt idx="1">
                  <c:v>76.44</c:v>
                </c:pt>
                <c:pt idx="2">
                  <c:v>77.88</c:v>
                </c:pt>
                <c:pt idx="3">
                  <c:v>56.42</c:v>
                </c:pt>
                <c:pt idx="4">
                  <c:v>93.54</c:v>
                </c:pt>
              </c:numCache>
            </c:numRef>
          </c:val>
          <c:extLst>
            <c:ext xmlns:c16="http://schemas.microsoft.com/office/drawing/2014/chart" uri="{C3380CC4-5D6E-409C-BE32-E72D297353CC}">
              <c16:uniqueId val="{00000000-D686-4255-B6D5-F637FF9FF04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86-4255-B6D5-F637FF9FF04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F0-4E6D-B242-F2F172DDE92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F0-4E6D-B242-F2F172DDE92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48-407E-8B63-74B2443DF40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48-407E-8B63-74B2443DF40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4D-4A02-B842-026A406D5A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4D-4A02-B842-026A406D5A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E2-40CE-AB65-9946A8412EE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E2-40CE-AB65-9946A8412EE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formatCode="#,##0.00;&quot;△&quot;#,##0.00;&quot;-&quot;">
                  <c:v>3855.52</c:v>
                </c:pt>
              </c:numCache>
            </c:numRef>
          </c:val>
          <c:extLst>
            <c:ext xmlns:c16="http://schemas.microsoft.com/office/drawing/2014/chart" uri="{C3380CC4-5D6E-409C-BE32-E72D297353CC}">
              <c16:uniqueId val="{00000000-467A-4E89-8734-823AFF1757B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830.5</c:v>
                </c:pt>
                <c:pt idx="2">
                  <c:v>1029.24</c:v>
                </c:pt>
                <c:pt idx="3">
                  <c:v>1063.93</c:v>
                </c:pt>
                <c:pt idx="4">
                  <c:v>1060.8599999999999</c:v>
                </c:pt>
              </c:numCache>
            </c:numRef>
          </c:val>
          <c:smooth val="0"/>
          <c:extLst>
            <c:ext xmlns:c16="http://schemas.microsoft.com/office/drawing/2014/chart" uri="{C3380CC4-5D6E-409C-BE32-E72D297353CC}">
              <c16:uniqueId val="{00000001-467A-4E89-8734-823AFF1757B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78.3</c:v>
                </c:pt>
                <c:pt idx="1">
                  <c:v>75.3</c:v>
                </c:pt>
                <c:pt idx="2">
                  <c:v>40.729999999999997</c:v>
                </c:pt>
                <c:pt idx="3">
                  <c:v>67.069999999999993</c:v>
                </c:pt>
                <c:pt idx="4">
                  <c:v>73.680000000000007</c:v>
                </c:pt>
              </c:numCache>
            </c:numRef>
          </c:val>
          <c:extLst>
            <c:ext xmlns:c16="http://schemas.microsoft.com/office/drawing/2014/chart" uri="{C3380CC4-5D6E-409C-BE32-E72D297353CC}">
              <c16:uniqueId val="{00000000-EBA3-441A-8B26-E0F2931094B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43.66</c:v>
                </c:pt>
                <c:pt idx="2">
                  <c:v>43.13</c:v>
                </c:pt>
                <c:pt idx="3">
                  <c:v>46.26</c:v>
                </c:pt>
                <c:pt idx="4">
                  <c:v>45.81</c:v>
                </c:pt>
              </c:numCache>
            </c:numRef>
          </c:val>
          <c:smooth val="0"/>
          <c:extLst>
            <c:ext xmlns:c16="http://schemas.microsoft.com/office/drawing/2014/chart" uri="{C3380CC4-5D6E-409C-BE32-E72D297353CC}">
              <c16:uniqueId val="{00000001-EBA3-441A-8B26-E0F2931094B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262.88</c:v>
                </c:pt>
                <c:pt idx="1">
                  <c:v>277.3</c:v>
                </c:pt>
                <c:pt idx="2">
                  <c:v>526.55999999999995</c:v>
                </c:pt>
                <c:pt idx="3">
                  <c:v>316.20999999999998</c:v>
                </c:pt>
                <c:pt idx="4">
                  <c:v>284.12</c:v>
                </c:pt>
              </c:numCache>
            </c:numRef>
          </c:val>
          <c:extLst>
            <c:ext xmlns:c16="http://schemas.microsoft.com/office/drawing/2014/chart" uri="{C3380CC4-5D6E-409C-BE32-E72D297353CC}">
              <c16:uniqueId val="{00000000-D77E-495B-96EF-DDC528291D6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382.09</c:v>
                </c:pt>
                <c:pt idx="2">
                  <c:v>392.03</c:v>
                </c:pt>
                <c:pt idx="3">
                  <c:v>376.4</c:v>
                </c:pt>
                <c:pt idx="4">
                  <c:v>383.92</c:v>
                </c:pt>
              </c:numCache>
            </c:numRef>
          </c:val>
          <c:smooth val="0"/>
          <c:extLst>
            <c:ext xmlns:c16="http://schemas.microsoft.com/office/drawing/2014/chart" uri="{C3380CC4-5D6E-409C-BE32-E72D297353CC}">
              <c16:uniqueId val="{00000001-D77E-495B-96EF-DDC528291D6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6" zoomScaleNormal="100" workbookViewId="0">
      <selection activeCell="BG36" sqref="BG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壱岐市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27202</v>
      </c>
      <c r="AM8" s="66"/>
      <c r="AN8" s="66"/>
      <c r="AO8" s="66"/>
      <c r="AP8" s="66"/>
      <c r="AQ8" s="66"/>
      <c r="AR8" s="66"/>
      <c r="AS8" s="66"/>
      <c r="AT8" s="65">
        <f>データ!T6</f>
        <v>139.41999999999999</v>
      </c>
      <c r="AU8" s="65"/>
      <c r="AV8" s="65"/>
      <c r="AW8" s="65"/>
      <c r="AX8" s="65"/>
      <c r="AY8" s="65"/>
      <c r="AZ8" s="65"/>
      <c r="BA8" s="65"/>
      <c r="BB8" s="65">
        <f>データ!U6</f>
        <v>195.11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7.91</v>
      </c>
      <c r="Q10" s="65"/>
      <c r="R10" s="65"/>
      <c r="S10" s="65"/>
      <c r="T10" s="65"/>
      <c r="U10" s="65"/>
      <c r="V10" s="65"/>
      <c r="W10" s="65">
        <f>データ!Q6</f>
        <v>97.79</v>
      </c>
      <c r="X10" s="65"/>
      <c r="Y10" s="65"/>
      <c r="Z10" s="65"/>
      <c r="AA10" s="65"/>
      <c r="AB10" s="65"/>
      <c r="AC10" s="65"/>
      <c r="AD10" s="66">
        <f>データ!R6</f>
        <v>4170</v>
      </c>
      <c r="AE10" s="66"/>
      <c r="AF10" s="66"/>
      <c r="AG10" s="66"/>
      <c r="AH10" s="66"/>
      <c r="AI10" s="66"/>
      <c r="AJ10" s="66"/>
      <c r="AK10" s="2"/>
      <c r="AL10" s="66">
        <f>データ!V6</f>
        <v>2124</v>
      </c>
      <c r="AM10" s="66"/>
      <c r="AN10" s="66"/>
      <c r="AO10" s="66"/>
      <c r="AP10" s="66"/>
      <c r="AQ10" s="66"/>
      <c r="AR10" s="66"/>
      <c r="AS10" s="66"/>
      <c r="AT10" s="65">
        <f>データ!W6</f>
        <v>0.94</v>
      </c>
      <c r="AU10" s="65"/>
      <c r="AV10" s="65"/>
      <c r="AW10" s="65"/>
      <c r="AX10" s="65"/>
      <c r="AY10" s="65"/>
      <c r="AZ10" s="65"/>
      <c r="BA10" s="65"/>
      <c r="BB10" s="65">
        <f>データ!X6</f>
        <v>2259.5700000000002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M3d5TOslGGj8Z+p/+S2gP0BrQxMaPC4rRJm0sE+dx4Pc5jeFQQ/rH6A5GyOCpolZOuEqVW/iQZqPQrmage1kWQ==" saltValue="+OusH7o/kTqrTm2ZWKpEx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fitToHeight="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422100</v>
      </c>
      <c r="D6" s="32">
        <f t="shared" si="3"/>
        <v>47</v>
      </c>
      <c r="E6" s="32">
        <f t="shared" si="3"/>
        <v>17</v>
      </c>
      <c r="F6" s="32">
        <f t="shared" si="3"/>
        <v>6</v>
      </c>
      <c r="G6" s="32">
        <f t="shared" si="3"/>
        <v>0</v>
      </c>
      <c r="H6" s="32" t="str">
        <f t="shared" si="3"/>
        <v>長崎県　壱岐市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7.91</v>
      </c>
      <c r="Q6" s="33">
        <f t="shared" si="3"/>
        <v>97.79</v>
      </c>
      <c r="R6" s="33">
        <f t="shared" si="3"/>
        <v>4170</v>
      </c>
      <c r="S6" s="33">
        <f t="shared" si="3"/>
        <v>27202</v>
      </c>
      <c r="T6" s="33">
        <f t="shared" si="3"/>
        <v>139.41999999999999</v>
      </c>
      <c r="U6" s="33">
        <f t="shared" si="3"/>
        <v>195.11</v>
      </c>
      <c r="V6" s="33">
        <f t="shared" si="3"/>
        <v>2124</v>
      </c>
      <c r="W6" s="33">
        <f t="shared" si="3"/>
        <v>0.94</v>
      </c>
      <c r="X6" s="33">
        <f t="shared" si="3"/>
        <v>2259.5700000000002</v>
      </c>
      <c r="Y6" s="34">
        <f>IF(Y7="",NA(),Y7)</f>
        <v>34.22</v>
      </c>
      <c r="Z6" s="34">
        <f t="shared" ref="Z6:AH6" si="4">IF(Z7="",NA(),Z7)</f>
        <v>76.44</v>
      </c>
      <c r="AA6" s="34">
        <f t="shared" si="4"/>
        <v>77.88</v>
      </c>
      <c r="AB6" s="34">
        <f t="shared" si="4"/>
        <v>56.42</v>
      </c>
      <c r="AC6" s="34">
        <f t="shared" si="4"/>
        <v>93.54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4">
        <f t="shared" si="7"/>
        <v>3855.52</v>
      </c>
      <c r="BK6" s="34">
        <f t="shared" si="7"/>
        <v>1716.47</v>
      </c>
      <c r="BL6" s="34">
        <f t="shared" si="7"/>
        <v>830.5</v>
      </c>
      <c r="BM6" s="34">
        <f t="shared" si="7"/>
        <v>1029.24</v>
      </c>
      <c r="BN6" s="34">
        <f t="shared" si="7"/>
        <v>1063.93</v>
      </c>
      <c r="BO6" s="34">
        <f t="shared" si="7"/>
        <v>1060.8599999999999</v>
      </c>
      <c r="BP6" s="33" t="str">
        <f>IF(BP7="","",IF(BP7="-","【-】","【"&amp;SUBSTITUTE(TEXT(BP7,"#,##0.00"),"-","△")&amp;"】"))</f>
        <v>【920.42】</v>
      </c>
      <c r="BQ6" s="34">
        <f>IF(BQ7="",NA(),BQ7)</f>
        <v>78.3</v>
      </c>
      <c r="BR6" s="34">
        <f t="shared" ref="BR6:BZ6" si="8">IF(BR7="",NA(),BR7)</f>
        <v>75.3</v>
      </c>
      <c r="BS6" s="34">
        <f t="shared" si="8"/>
        <v>40.729999999999997</v>
      </c>
      <c r="BT6" s="34">
        <f t="shared" si="8"/>
        <v>67.069999999999993</v>
      </c>
      <c r="BU6" s="34">
        <f t="shared" si="8"/>
        <v>73.680000000000007</v>
      </c>
      <c r="BV6" s="34">
        <f t="shared" si="8"/>
        <v>35.049999999999997</v>
      </c>
      <c r="BW6" s="34">
        <f t="shared" si="8"/>
        <v>43.66</v>
      </c>
      <c r="BX6" s="34">
        <f t="shared" si="8"/>
        <v>43.13</v>
      </c>
      <c r="BY6" s="34">
        <f t="shared" si="8"/>
        <v>46.26</v>
      </c>
      <c r="BZ6" s="34">
        <f t="shared" si="8"/>
        <v>45.81</v>
      </c>
      <c r="CA6" s="33" t="str">
        <f>IF(CA7="","",IF(CA7="-","【-】","【"&amp;SUBSTITUTE(TEXT(CA7,"#,##0.00"),"-","△")&amp;"】"))</f>
        <v>【47.34】</v>
      </c>
      <c r="CB6" s="34">
        <f>IF(CB7="",NA(),CB7)</f>
        <v>262.88</v>
      </c>
      <c r="CC6" s="34">
        <f t="shared" ref="CC6:CK6" si="9">IF(CC7="",NA(),CC7)</f>
        <v>277.3</v>
      </c>
      <c r="CD6" s="34">
        <f t="shared" si="9"/>
        <v>526.55999999999995</v>
      </c>
      <c r="CE6" s="34">
        <f t="shared" si="9"/>
        <v>316.20999999999998</v>
      </c>
      <c r="CF6" s="34">
        <f t="shared" si="9"/>
        <v>284.12</v>
      </c>
      <c r="CG6" s="34">
        <f t="shared" si="9"/>
        <v>463.38</v>
      </c>
      <c r="CH6" s="34">
        <f t="shared" si="9"/>
        <v>382.09</v>
      </c>
      <c r="CI6" s="34">
        <f t="shared" si="9"/>
        <v>392.03</v>
      </c>
      <c r="CJ6" s="34">
        <f t="shared" si="9"/>
        <v>376.4</v>
      </c>
      <c r="CK6" s="34">
        <f t="shared" si="9"/>
        <v>383.92</v>
      </c>
      <c r="CL6" s="33" t="str">
        <f>IF(CL7="","",IF(CL7="-","【-】","【"&amp;SUBSTITUTE(TEXT(CL7,"#,##0.00"),"-","△")&amp;"】"))</f>
        <v>【360.30】</v>
      </c>
      <c r="CM6" s="34">
        <f>IF(CM7="",NA(),CM7)</f>
        <v>33.42</v>
      </c>
      <c r="CN6" s="34">
        <f t="shared" ref="CN6:CV6" si="10">IF(CN7="",NA(),CN7)</f>
        <v>44.26</v>
      </c>
      <c r="CO6" s="34">
        <f t="shared" si="10"/>
        <v>35.06</v>
      </c>
      <c r="CP6" s="34">
        <f t="shared" si="10"/>
        <v>37.590000000000003</v>
      </c>
      <c r="CQ6" s="34" t="str">
        <f t="shared" si="10"/>
        <v>-</v>
      </c>
      <c r="CR6" s="34">
        <f t="shared" si="10"/>
        <v>31.37</v>
      </c>
      <c r="CS6" s="34">
        <f t="shared" si="10"/>
        <v>39.68</v>
      </c>
      <c r="CT6" s="34">
        <f t="shared" si="10"/>
        <v>35.64</v>
      </c>
      <c r="CU6" s="34">
        <f t="shared" si="10"/>
        <v>33.729999999999997</v>
      </c>
      <c r="CV6" s="34">
        <f t="shared" si="10"/>
        <v>33.21</v>
      </c>
      <c r="CW6" s="33" t="str">
        <f>IF(CW7="","",IF(CW7="-","【-】","【"&amp;SUBSTITUTE(TEXT(CW7,"#,##0.00"),"-","△")&amp;"】"))</f>
        <v>【34.06】</v>
      </c>
      <c r="CX6" s="34">
        <f>IF(CX7="",NA(),CX7)</f>
        <v>63.22</v>
      </c>
      <c r="CY6" s="34">
        <f t="shared" ref="CY6:DG6" si="11">IF(CY7="",NA(),CY7)</f>
        <v>64.62</v>
      </c>
      <c r="CZ6" s="34">
        <f t="shared" si="11"/>
        <v>63.89</v>
      </c>
      <c r="DA6" s="34">
        <f t="shared" si="11"/>
        <v>56.98</v>
      </c>
      <c r="DB6" s="34">
        <f t="shared" si="11"/>
        <v>55.84</v>
      </c>
      <c r="DC6" s="34">
        <f t="shared" si="11"/>
        <v>67.38</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7.09</v>
      </c>
      <c r="EH6" s="33">
        <f t="shared" si="14"/>
        <v>0</v>
      </c>
      <c r="EI6" s="33">
        <f t="shared" si="14"/>
        <v>0</v>
      </c>
      <c r="EJ6" s="34">
        <f t="shared" si="14"/>
        <v>0.25</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422100</v>
      </c>
      <c r="D7" s="36">
        <v>47</v>
      </c>
      <c r="E7" s="36">
        <v>17</v>
      </c>
      <c r="F7" s="36">
        <v>6</v>
      </c>
      <c r="G7" s="36">
        <v>0</v>
      </c>
      <c r="H7" s="36" t="s">
        <v>110</v>
      </c>
      <c r="I7" s="36" t="s">
        <v>111</v>
      </c>
      <c r="J7" s="36" t="s">
        <v>112</v>
      </c>
      <c r="K7" s="36" t="s">
        <v>113</v>
      </c>
      <c r="L7" s="36" t="s">
        <v>114</v>
      </c>
      <c r="M7" s="36" t="s">
        <v>115</v>
      </c>
      <c r="N7" s="37" t="s">
        <v>116</v>
      </c>
      <c r="O7" s="37" t="s">
        <v>117</v>
      </c>
      <c r="P7" s="37">
        <v>7.91</v>
      </c>
      <c r="Q7" s="37">
        <v>97.79</v>
      </c>
      <c r="R7" s="37">
        <v>4170</v>
      </c>
      <c r="S7" s="37">
        <v>27202</v>
      </c>
      <c r="T7" s="37">
        <v>139.41999999999999</v>
      </c>
      <c r="U7" s="37">
        <v>195.11</v>
      </c>
      <c r="V7" s="37">
        <v>2124</v>
      </c>
      <c r="W7" s="37">
        <v>0.94</v>
      </c>
      <c r="X7" s="37">
        <v>2259.5700000000002</v>
      </c>
      <c r="Y7" s="37">
        <v>34.22</v>
      </c>
      <c r="Z7" s="37">
        <v>76.44</v>
      </c>
      <c r="AA7" s="37">
        <v>77.88</v>
      </c>
      <c r="AB7" s="37">
        <v>56.42</v>
      </c>
      <c r="AC7" s="37">
        <v>93.54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3855.52</v>
      </c>
      <c r="BK7" s="37">
        <v>1716.47</v>
      </c>
      <c r="BL7" s="37">
        <v>830.5</v>
      </c>
      <c r="BM7" s="37">
        <v>1029.24</v>
      </c>
      <c r="BN7" s="37">
        <v>1063.93</v>
      </c>
      <c r="BO7" s="37">
        <v>1060.8599999999999</v>
      </c>
      <c r="BP7" s="37">
        <v>920.42</v>
      </c>
      <c r="BQ7" s="37">
        <v>78.3</v>
      </c>
      <c r="BR7" s="37">
        <v>75.3</v>
      </c>
      <c r="BS7" s="37">
        <v>40.729999999999997</v>
      </c>
      <c r="BT7" s="37">
        <v>67.069999999999993</v>
      </c>
      <c r="BU7" s="37">
        <v>73.680000000000007</v>
      </c>
      <c r="BV7" s="37">
        <v>35.049999999999997</v>
      </c>
      <c r="BW7" s="37">
        <v>43.66</v>
      </c>
      <c r="BX7" s="37">
        <v>43.13</v>
      </c>
      <c r="BY7" s="37">
        <v>46.26</v>
      </c>
      <c r="BZ7" s="37">
        <v>45.81</v>
      </c>
      <c r="CA7" s="37">
        <v>47.34</v>
      </c>
      <c r="CB7" s="37">
        <v>262.88</v>
      </c>
      <c r="CC7" s="37">
        <v>277.3</v>
      </c>
      <c r="CD7" s="37">
        <v>526.55999999999995</v>
      </c>
      <c r="CE7" s="37">
        <v>316.20999999999998</v>
      </c>
      <c r="CF7" s="37">
        <v>284.12</v>
      </c>
      <c r="CG7" s="37">
        <v>463.38</v>
      </c>
      <c r="CH7" s="37">
        <v>382.09</v>
      </c>
      <c r="CI7" s="37">
        <v>392.03</v>
      </c>
      <c r="CJ7" s="37">
        <v>376.4</v>
      </c>
      <c r="CK7" s="37">
        <v>383.92</v>
      </c>
      <c r="CL7" s="37">
        <v>360.3</v>
      </c>
      <c r="CM7" s="37">
        <v>33.42</v>
      </c>
      <c r="CN7" s="37">
        <v>44.26</v>
      </c>
      <c r="CO7" s="37">
        <v>35.06</v>
      </c>
      <c r="CP7" s="37">
        <v>37.590000000000003</v>
      </c>
      <c r="CQ7" s="37" t="s">
        <v>116</v>
      </c>
      <c r="CR7" s="37">
        <v>31.37</v>
      </c>
      <c r="CS7" s="37">
        <v>39.68</v>
      </c>
      <c r="CT7" s="37">
        <v>35.64</v>
      </c>
      <c r="CU7" s="37">
        <v>33.729999999999997</v>
      </c>
      <c r="CV7" s="37">
        <v>33.21</v>
      </c>
      <c r="CW7" s="37">
        <v>34.06</v>
      </c>
      <c r="CX7" s="37">
        <v>63.22</v>
      </c>
      <c r="CY7" s="37">
        <v>64.62</v>
      </c>
      <c r="CZ7" s="37">
        <v>63.89</v>
      </c>
      <c r="DA7" s="37">
        <v>56.98</v>
      </c>
      <c r="DB7" s="37">
        <v>55.84</v>
      </c>
      <c r="DC7" s="37">
        <v>67.38</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7.09</v>
      </c>
      <c r="EH7" s="37">
        <v>0</v>
      </c>
      <c r="EI7" s="37">
        <v>0</v>
      </c>
      <c r="EJ7" s="37">
        <v>0.25</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2022</cp:lastModifiedBy>
  <cp:lastPrinted>2019-03-01T04:21:40Z</cp:lastPrinted>
  <dcterms:created xsi:type="dcterms:W3CDTF">2018-12-03T09:34:32Z</dcterms:created>
  <dcterms:modified xsi:type="dcterms:W3CDTF">2019-03-01T04:21:42Z</dcterms:modified>
  <cp:category/>
</cp:coreProperties>
</file>