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19 公表\02 公表資料\"/>
    </mc:Choice>
  </mc:AlternateContent>
  <xr:revisionPtr revIDLastSave="0" documentId="13_ncr:1_{87BE3F38-82C0-4C00-AE26-23E3A7C31437}" xr6:coauthVersionLast="36" xr6:coauthVersionMax="36" xr10:uidLastSave="{00000000-0000-0000-0000-000000000000}"/>
  <bookViews>
    <workbookView xWindow="0" yWindow="0" windowWidth="19200" windowHeight="11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Q102" i="12" l="1"/>
  <c r="DL102" i="12"/>
  <c r="DG102" i="12"/>
  <c r="DB102" i="12"/>
  <c r="CW102" i="12"/>
  <c r="CR102" i="12"/>
  <c r="AF88" i="12"/>
  <c r="AU63" i="12" l="1"/>
  <c r="AP63" i="12"/>
  <c r="AP23" i="12" l="1"/>
  <c r="AA8" i="12" l="1"/>
  <c r="AK28" i="12" l="1"/>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BW37" i="10"/>
  <c r="BE37" i="10"/>
  <c r="AM37" i="10"/>
  <c r="AM36" i="10"/>
  <c r="C35" i="10"/>
  <c r="C36" i="10" s="1"/>
  <c r="C34" i="10"/>
  <c r="C37" i="10" l="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l="1"/>
  <c r="AM35" i="10" l="1"/>
  <c r="BE34" i="10" s="1"/>
  <c r="BE35" i="10" s="1"/>
  <c r="BE36" i="10" s="1"/>
  <c r="BW34" i="10" l="1"/>
  <c r="BW35" i="10" l="1"/>
  <c r="BW36"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<sst xmlns="http://schemas.openxmlformats.org/spreadsheetml/2006/main" count="1102" uniqueCount="633">
  <si>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</si>
  <si>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</si>
  <si>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</si>
  <si>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</si>
  <si>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</si>
  <si>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</si>
  <si>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</si>
  <si>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</si>
  <si>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</si>
  <si>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</si>
  <si>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</si>
  <si>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</si>
  <si>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</si>
  <si>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</si>
  <si>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</si>
  <si>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</si>
  <si>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</si>
  <si>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</si>
  <si>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</si>
  <si>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</si>
  <si>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</si>
  <si>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</si>
  <si>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</si>
  <si>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</si>
  <si>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</si>
  <si>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</si>
  <si>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</si>
  <si>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</si>
  <si>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</si>
  <si>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</si>
  <si>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</si>
  <si>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</si>
  <si>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</si>
  <si>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</si>
  <si>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</si>
  <si>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</si>
  <si>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</si>
  <si>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</si>
  <si>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</si>
  <si>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</si>
  <si>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</si>
  <si>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</si>
  <si>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</si>
  <si>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</si>
  <si>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</si>
  <si>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</si>
  <si>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</si>
  <si>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</si>
  <si>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</si>
  <si>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</si>
  <si>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</si>
  <si>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</si>
  <si>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</si>
  <si>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</si>
  <si>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</si>
  <si>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</si>
  <si>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</si>
  <si>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</si>
  <si>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</si>
  <si>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</si>
  <si>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</si>
  <si>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</si>
  <si>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</si>
  <si>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</si>
  <si>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</si>
  <si>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</si>
  <si>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</si>
  <si>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</si>
  <si>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</si>
  <si>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</si>
  <si>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</si>
  <si>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</si>
  <si>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</si>
  <si>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</si>
  <si>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</si>
  <si>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</si>
  <si>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</si>
  <si>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</si>
  <si>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</si>
  <si>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</si>
  <si>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</si>
  <si>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</si>
  <si>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</si>
  <si>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</si>
  <si>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</si>
  <si>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</si>
  <si>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</si>
  <si>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</si>
  <si>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</si>
  <si>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</si>
  <si>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</si>
  <si>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</si>
  <si>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</si>
  <si>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</si>
  <si>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</si>
  <si>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</si>
  <si>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</si>
  <si>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</si>
  <si>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</si>
  <si>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</si>
  <si>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</si>
  <si>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</si>
  <si>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</si>
  <si>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</si>
  <si>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</si>
  <si>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</si>
  <si>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</si>
  <si>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</si>
  <si>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</si>
  <si>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</si>
  <si>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</si>
  <si>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</si>
  <si>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</si>
  <si>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</si>
  <si>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</si>
  <si>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</si>
  <si>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</si>
  <si>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</si>
  <si>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</si>
  <si>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</si>
  <si>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</si>
  <si>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</si>
  <si>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</si>
  <si>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</si>
  <si>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</si>
  <si>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</si>
  <si>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</si>
  <si>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</si>
  <si>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</si>
  <si>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</si>
  <si>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</si>
  <si>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</si>
  <si>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</si>
  <si>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</si>
  <si>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</si>
  <si>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</si>
  <si>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</si>
  <si>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</si>
  <si>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</si>
  <si>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</si>
  <si>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</si>
  <si>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</si>
  <si>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</si>
  <si>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</si>
  <si>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</si>
  <si>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</si>
  <si>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</si>
  <si>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</si>
  <si>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</si>
  <si>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</si>
  <si>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</si>
  <si>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</si>
  <si>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</si>
  <si>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</si>
  <si>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</si>
  <si>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</si>
  <si>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</si>
  <si>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</si>
  <si>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</si>
  <si>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</si>
  <si>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</si>
  <si>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</si>
  <si>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</si>
  <si>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</si>
  <si>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</si>
  <si>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</si>
  <si>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</si>
  <si>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</si>
  <si>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</si>
  <si>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</si>
  <si>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</si>
  <si>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</si>
  <si>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</si>
  <si>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</si>
  <si>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</si>
  <si>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</si>
  <si>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</si>
  <si>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</si>
  <si>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</si>
  <si>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</si>
  <si>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</si>
  <si>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</si>
  <si>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</si>
  <si>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</si>
  <si>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</si>
  <si>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</si>
  <si>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</si>
  <si>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</si>
  <si>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</si>
  <si>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</si>
  <si>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</si>
  <si>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</si>
  <si>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</si>
  <si>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</si>
  <si>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</si>
  <si>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</si>
  <si>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</si>
  <si>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</si>
  <si>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</si>
  <si>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</si>
  <si>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</si>
  <si>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</si>
  <si>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</si>
  <si>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</si>
  <si>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</si>
  <si>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</si>
  <si>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</si>
  <si>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長崎県長崎市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</si>
  <si>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</si>
  <si>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</si>
  <si>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</si>
  <si>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</si>
  <si>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</si>
  <si>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</si>
  <si>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</si>
  <si>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</si>
  <si>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</si>
  <si>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</si>
  <si>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</si>
  <si>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</si>
  <si>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</si>
  <si>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</si>
  <si>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</si>
  <si>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</si>
  <si>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</si>
  <si>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</si>
  <si>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</si>
  <si>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</si>
  <si>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</si>
  <si>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</si>
  <si>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</si>
  <si>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</si>
  <si>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</si>
  <si>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</si>
  <si>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</si>
  <si>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</si>
  <si>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</si>
  <si>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</si>
  <si>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</si>
  <si>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</si>
  <si>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</si>
  <si>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</si>
  <si>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</si>
  <si>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</si>
  <si>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</si>
  <si>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</si>
  <si>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</si>
  <si>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</si>
  <si>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</si>
  <si>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</si>
  <si>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</si>
  <si>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</si>
  <si>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</si>
  <si>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</si>
  <si>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</si>
  <si>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</si>
  <si>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</si>
  <si>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</si>
  <si>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</si>
  <si>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</si>
  <si>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</si>
  <si>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</si>
  <si>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</si>
  <si>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</si>
  <si>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</si>
  <si>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</si>
  <si>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</si>
  <si>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</si>
  <si>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</si>
  <si>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</si>
  <si>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</si>
  <si>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</si>
  <si>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</si>
  <si>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</si>
  <si>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</si>
  <si>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</si>
  <si>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</si>
  <si>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</si>
  <si>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</si>
  <si>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</si>
  <si>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</si>
  <si>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</si>
  <si>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</si>
  <si>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</si>
  <si>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</si>
  <si>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</si>
  <si>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</si>
  <si>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</si>
  <si>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</si>
  <si>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</si>
  <si>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</si>
  <si>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</si>
  <si>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</si>
  <si>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</si>
  <si>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</si>
  <si>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</si>
  <si>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</si>
  <si>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</si>
  <si>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</si>
  <si>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</si>
  <si>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</si>
  <si>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</si>
  <si>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</si>
  <si>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</si>
  <si>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</si>
  <si>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</si>
  <si>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</si>
  <si>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</si>
  <si>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</si>
  <si>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</si>
  <si>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</si>
  <si>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</si>
  <si>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</si>
  <si>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</si>
  <si>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</si>
  <si>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</si>
  <si>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</si>
  <si>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</si>
  <si>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</si>
  <si>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</si>
  <si>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</si>
  <si>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</si>
  <si>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</si>
  <si>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</si>
  <si>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</si>
  <si>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</si>
  <si>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</si>
  <si>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</si>
  <si>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</si>
  <si>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</si>
  <si>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</si>
  <si>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</si>
  <si>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</si>
  <si>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</si>
  <si>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</si>
  <si>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</si>
  <si>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</si>
  <si>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</si>
  <si>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</si>
  <si>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</si>
  <si>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</si>
  <si>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</si>
  <si>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</si>
  <si>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</si>
  <si>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</si>
  <si>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</si>
  <si>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</si>
  <si>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</si>
  <si>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</si>
  <si>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</si>
  <si>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</si>
  <si>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</si>
  <si>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</si>
  <si>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</si>
  <si>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</si>
  <si>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</si>
  <si>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</si>
  <si>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長崎県長崎市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</si>
  <si>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</si>
  <si>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</si>
  <si>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</si>
  <si>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</si>
  <si>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</si>
  <si>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</si>
  <si>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</si>
  <si>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</si>
  <si>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</si>
  <si>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</si>
  <si>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</si>
  <si>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</si>
  <si>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</si>
  <si>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</si>
  <si>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</si>
  <si>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</si>
  <si>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</si>
  <si>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</si>
  <si>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</si>
  <si>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</si>
  <si>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</si>
  <si>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</si>
  <si>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診療所事業特別会計</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</si>
  <si>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</si>
  <si>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</si>
  <si>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</si>
  <si>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</si>
  <si>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</si>
  <si>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</si>
  <si>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</si>
  <si>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</si>
  <si>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</si>
  <si>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</si>
  <si>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</si>
  <si>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</si>
  <si>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</si>
  <si>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</si>
  <si>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</si>
  <si>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</si>
  <si>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</si>
  <si>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</si>
  <si>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</si>
  <si>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</si>
  <si>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</si>
  <si>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法適用企業</t>
    <phoneticPr fontId="5"/>
  </si>
  <si>
    <t>観光施設事業特別会計</t>
    <phoneticPr fontId="5"/>
  </si>
  <si>
    <t>法非適用企業</t>
    <phoneticPr fontId="5"/>
  </si>
  <si>
    <t>中央卸売市場事業特別会計</t>
    <phoneticPr fontId="5"/>
  </si>
  <si>
    <t>法非適用企業</t>
    <phoneticPr fontId="5"/>
  </si>
  <si>
    <t>生活排水事業特別会計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</si>
  <si>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</si>
  <si>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</si>
  <si>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</si>
  <si>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</si>
  <si>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</si>
  <si>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</si>
  <si>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</si>
  <si>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</si>
  <si>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</si>
  <si>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</si>
  <si>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</si>
  <si>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</si>
  <si>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</si>
  <si>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</si>
  <si>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</si>
  <si>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</si>
  <si>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</si>
  <si>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</si>
  <si>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</si>
  <si>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</si>
  <si>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</si>
  <si>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</si>
  <si>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</si>
  <si>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</si>
  <si>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</si>
  <si>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</si>
  <si>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</si>
  <si>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</si>
  <si>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</si>
  <si>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</si>
  <si>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</si>
  <si>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</si>
  <si>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</si>
  <si>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</si>
  <si>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</si>
  <si>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</si>
  <si>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</si>
  <si>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</si>
  <si>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</si>
  <si>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</si>
  <si>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</si>
  <si>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</si>
  <si>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</si>
  <si>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</si>
  <si>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</si>
  <si>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</si>
  <si>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</si>
  <si>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</si>
  <si>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</si>
  <si>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</si>
  <si>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</si>
  <si>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</si>
  <si>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</si>
  <si>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</si>
  <si>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</si>
  <si>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</si>
  <si>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</si>
  <si>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</si>
  <si>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</si>
  <si>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</si>
  <si>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</si>
  <si>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</si>
  <si>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</si>
  <si>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</si>
  <si>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</si>
  <si>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</si>
  <si>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</si>
  <si>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生活排水事業特別会計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</si>
  <si>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</si>
  <si>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</si>
  <si>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</si>
  <si>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中央卸売市場事業特別会計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</si>
  <si>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</si>
  <si>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</si>
  <si>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</si>
  <si>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</si>
  <si>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</si>
  <si>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</si>
  <si>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</si>
  <si>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</si>
  <si>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</si>
  <si>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</si>
  <si>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</si>
  <si>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</si>
  <si>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</si>
  <si>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</si>
  <si>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</si>
  <si>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</si>
  <si>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</si>
  <si>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</si>
  <si>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</si>
  <si>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</si>
  <si>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</si>
  <si>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</si>
  <si>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</si>
  <si>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</si>
  <si>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</si>
  <si>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</si>
  <si>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</si>
  <si>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</si>
  <si>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</si>
  <si>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</si>
  <si>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</si>
  <si>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</si>
  <si>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</si>
  <si>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</si>
  <si>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</si>
  <si>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</si>
  <si>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</si>
  <si>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</si>
  <si>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</si>
  <si>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</si>
  <si>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</si>
  <si>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</si>
  <si>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</si>
  <si>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</si>
  <si>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</si>
  <si>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</si>
  <si>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</si>
  <si>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</si>
  <si>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</si>
  <si>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</si>
  <si>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</si>
  <si>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</si>
  <si>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</si>
  <si>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</si>
  <si>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</si>
  <si>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</si>
  <si>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</si>
  <si>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</si>
  <si>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</si>
  <si>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</si>
  <si>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</si>
  <si>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</si>
  <si>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</si>
  <si>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</si>
  <si>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</si>
  <si>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</si>
  <si>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</si>
  <si>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</si>
  <si>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</si>
  <si>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</si>
  <si>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</si>
  <si>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</si>
  <si>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</si>
  <si>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</si>
  <si>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</si>
  <si>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</si>
  <si>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</si>
  <si>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</si>
  <si>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</si>
  <si>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</si>
  <si>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</si>
  <si>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</si>
  <si>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</si>
  <si>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</si>
  <si>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</si>
  <si>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</si>
  <si>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</si>
  <si>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</si>
  <si>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</si>
  <si>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</si>
  <si>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</si>
  <si>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</si>
  <si>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0.55</t>
  </si>
  <si>
    <t>水道事業会計</t>
  </si>
  <si>
    <t>下水道事業会計</t>
  </si>
  <si>
    <t>一般会計</t>
  </si>
  <si>
    <t>国民健康保険事業特別会計</t>
  </si>
  <si>
    <t>介護保険事業特別会計</t>
  </si>
  <si>
    <t>母子父子寡婦福祉資金貸付事業特別会計</t>
  </si>
  <si>
    <t>後期高齢者医療事業特別会計</t>
  </si>
  <si>
    <t>観光施設事業特別会計</t>
  </si>
  <si>
    <t>その他会計（赤字）</t>
  </si>
  <si>
    <t>その他会計（黒字）</t>
  </si>
  <si>
    <t>長崎県市町村総合事務組合</t>
    <rPh sb="0" eb="2">
      <t>ナガサキ</t>
    </rPh>
    <rPh sb="2" eb="3">
      <t>ケン</t>
    </rPh>
    <rPh sb="3" eb="6">
      <t>シチョウソン</t>
    </rPh>
    <rPh sb="6" eb="8">
      <t>ソウゴウ</t>
    </rPh>
    <rPh sb="8" eb="10">
      <t>ジム</t>
    </rPh>
    <rPh sb="10" eb="12">
      <t>クミアイ</t>
    </rPh>
    <phoneticPr fontId="30"/>
  </si>
  <si>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30"/>
  </si>
  <si>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30"/>
  </si>
  <si>
    <t>長崎中央市場サービス株式会社</t>
    <rPh sb="0" eb="2">
      <t>ナガサキ</t>
    </rPh>
    <rPh sb="2" eb="4">
      <t>チュウオウ</t>
    </rPh>
    <rPh sb="4" eb="6">
      <t>イチバ</t>
    </rPh>
    <rPh sb="10" eb="12">
      <t>カブシキ</t>
    </rPh>
    <rPh sb="12" eb="14">
      <t>カイシャ</t>
    </rPh>
    <phoneticPr fontId="2"/>
  </si>
  <si>
    <t>長崎つきまち株式会社</t>
    <rPh sb="0" eb="2">
      <t>ナガサキ</t>
    </rPh>
    <rPh sb="6" eb="8">
      <t>カブシキ</t>
    </rPh>
    <rPh sb="8" eb="10">
      <t>カイシャ</t>
    </rPh>
    <phoneticPr fontId="2"/>
  </si>
  <si>
    <t>株式会社長崎高島水産センター</t>
    <rPh sb="0" eb="2">
      <t>カブシキ</t>
    </rPh>
    <rPh sb="2" eb="4">
      <t>カイシャ</t>
    </rPh>
    <rPh sb="4" eb="6">
      <t>ナガサキ</t>
    </rPh>
    <rPh sb="6" eb="8">
      <t>タカシマ</t>
    </rPh>
    <rPh sb="8" eb="10">
      <t>スイサン</t>
    </rPh>
    <phoneticPr fontId="2"/>
  </si>
  <si>
    <t>一般財団法人クリーンながさき</t>
    <rPh sb="0" eb="2">
      <t>イッパン</t>
    </rPh>
    <rPh sb="2" eb="4">
      <t>ザイダン</t>
    </rPh>
    <rPh sb="4" eb="6">
      <t>ホウジン</t>
    </rPh>
    <phoneticPr fontId="2"/>
  </si>
  <si>
    <t>長崎市立病院機構</t>
    <rPh sb="0" eb="2">
      <t>ナガサキ</t>
    </rPh>
    <rPh sb="2" eb="4">
      <t>シリツ</t>
    </rPh>
    <rPh sb="4" eb="6">
      <t>ビョウイン</t>
    </rPh>
    <rPh sb="6" eb="8">
      <t>キコウ</t>
    </rPh>
    <phoneticPr fontId="2"/>
  </si>
  <si>
    <t>長崎県林業公社</t>
    <rPh sb="0" eb="3">
      <t>ナガサキケン</t>
    </rPh>
    <rPh sb="3" eb="5">
      <t>リンギョウ</t>
    </rPh>
    <rPh sb="5" eb="7">
      <t>コウシャ</t>
    </rPh>
    <phoneticPr fontId="2"/>
  </si>
  <si>
    <t>野母崎三和漁業協同組合</t>
    <rPh sb="7" eb="9">
      <t>キョウドウ</t>
    </rPh>
    <rPh sb="9" eb="11">
      <t>クミアイ</t>
    </rPh>
    <phoneticPr fontId="2"/>
  </si>
  <si>
    <t>長崎県信用保証協会</t>
    <phoneticPr fontId="5"/>
  </si>
  <si>
    <t>○</t>
    <phoneticPr fontId="2"/>
  </si>
  <si>
    <t>○</t>
    <phoneticPr fontId="2"/>
  </si>
  <si>
    <t>公益財団法人長崎平和推進協会</t>
    <rPh sb="0" eb="2">
      <t>コウエキ</t>
    </rPh>
    <rPh sb="2" eb="4">
      <t>ザイダン</t>
    </rPh>
    <rPh sb="4" eb="6">
      <t>ホウジン</t>
    </rPh>
    <rPh sb="6" eb="8">
      <t>ナガサキ</t>
    </rPh>
    <rPh sb="8" eb="10">
      <t>ヘイワ</t>
    </rPh>
    <rPh sb="10" eb="12">
      <t>スイシン</t>
    </rPh>
    <rPh sb="12" eb="14">
      <t>キョウカイ</t>
    </rPh>
    <phoneticPr fontId="2"/>
  </si>
  <si>
    <t>一般財団法人長崎市勤労者サービスセンター</t>
    <rPh sb="0" eb="2">
      <t>イッパン</t>
    </rPh>
    <rPh sb="2" eb="4">
      <t>ザイダン</t>
    </rPh>
    <rPh sb="4" eb="6">
      <t>ホウジン</t>
    </rPh>
    <rPh sb="6" eb="9">
      <t>ナガサキシ</t>
    </rPh>
    <rPh sb="9" eb="12">
      <t>キンロウシャ</t>
    </rPh>
    <phoneticPr fontId="2"/>
  </si>
  <si>
    <t>一般財団法人長崎ロープウェイ・水族館</t>
    <rPh sb="0" eb="2">
      <t>イッパン</t>
    </rPh>
    <rPh sb="2" eb="4">
      <t>ザイダン</t>
    </rPh>
    <rPh sb="4" eb="6">
      <t>ホウジン</t>
    </rPh>
    <rPh sb="6" eb="8">
      <t>ナガサキ</t>
    </rPh>
    <rPh sb="15" eb="18">
      <t>スイゾクカン</t>
    </rPh>
    <phoneticPr fontId="2"/>
  </si>
  <si>
    <t>一般財団法人長崎市野母崎振興公社</t>
    <rPh sb="0" eb="2">
      <t>イッパン</t>
    </rPh>
    <rPh sb="2" eb="4">
      <t>ザイダン</t>
    </rPh>
    <rPh sb="4" eb="6">
      <t>ホウジン</t>
    </rPh>
    <rPh sb="6" eb="9">
      <t>ナガサキシ</t>
    </rPh>
    <rPh sb="9" eb="12">
      <t>ノモザキ</t>
    </rPh>
    <rPh sb="12" eb="14">
      <t>シンコウ</t>
    </rPh>
    <rPh sb="14" eb="16">
      <t>コウシャ</t>
    </rPh>
    <phoneticPr fontId="2"/>
  </si>
  <si>
    <t>一般財団法人長崎市地産地消振興公社</t>
    <rPh sb="0" eb="2">
      <t>イッパン</t>
    </rPh>
    <rPh sb="2" eb="4">
      <t>ザイダン</t>
    </rPh>
    <rPh sb="4" eb="6">
      <t>ホウジン</t>
    </rPh>
    <rPh sb="6" eb="9">
      <t>ナガサキシ</t>
    </rPh>
    <rPh sb="9" eb="13">
      <t>チサンチショウ</t>
    </rPh>
    <rPh sb="13" eb="15">
      <t>シンコウ</t>
    </rPh>
    <rPh sb="15" eb="17">
      <t>コウシャ</t>
    </rPh>
    <phoneticPr fontId="2"/>
  </si>
  <si>
    <t>-</t>
    <phoneticPr fontId="2"/>
  </si>
  <si>
    <t>-</t>
    <phoneticPr fontId="2"/>
  </si>
  <si>
    <t>-</t>
    <phoneticPr fontId="2"/>
  </si>
  <si>
    <t>-</t>
    <phoneticPr fontId="5"/>
  </si>
  <si>
    <t>-</t>
    <phoneticPr fontId="2"/>
  </si>
  <si>
    <t>-</t>
    <phoneticPr fontId="5"/>
  </si>
  <si>
    <t>-</t>
    <phoneticPr fontId="2"/>
  </si>
  <si>
    <t>-</t>
    <phoneticPr fontId="2"/>
  </si>
  <si>
    <t>-</t>
    <phoneticPr fontId="2"/>
  </si>
  <si>
    <t>-</t>
    <phoneticPr fontId="2"/>
  </si>
  <si>
    <t>-</t>
    <phoneticPr fontId="2"/>
  </si>
  <si>
    <t>-</t>
    <phoneticPr fontId="2"/>
  </si>
  <si>
    <t>市庁舎建設整備基金
(以下積立額が多い上位５基金を記載(H29年度末現在))</t>
    <rPh sb="0" eb="3">
      <t>シチョウシャ</t>
    </rPh>
    <rPh sb="3" eb="5">
      <t>ケンセツ</t>
    </rPh>
    <rPh sb="5" eb="7">
      <t>セイビ</t>
    </rPh>
    <rPh sb="7" eb="9">
      <t>キキン</t>
    </rPh>
    <rPh sb="11" eb="13">
      <t>イカ</t>
    </rPh>
    <phoneticPr fontId="11"/>
  </si>
  <si>
    <t>地域振興基金</t>
    <rPh sb="0" eb="2">
      <t>チイキ</t>
    </rPh>
    <rPh sb="2" eb="4">
      <t>シンコウ</t>
    </rPh>
    <rPh sb="4" eb="6">
      <t>キキン</t>
    </rPh>
    <phoneticPr fontId="2"/>
  </si>
  <si>
    <t>いきいき長寿社会基金</t>
    <rPh sb="4" eb="6">
      <t>チョウジュ</t>
    </rPh>
    <rPh sb="6" eb="8">
      <t>シャカイ</t>
    </rPh>
    <rPh sb="8" eb="10">
      <t>キキン</t>
    </rPh>
    <phoneticPr fontId="2"/>
  </si>
  <si>
    <t>長崎伝習所基金</t>
    <rPh sb="0" eb="2">
      <t>ナガサキ</t>
    </rPh>
    <rPh sb="2" eb="4">
      <t>デンシュウ</t>
    </rPh>
    <rPh sb="4" eb="5">
      <t>ジョ</t>
    </rPh>
    <rPh sb="5" eb="7">
      <t>キキン</t>
    </rPh>
    <phoneticPr fontId="2"/>
  </si>
  <si>
    <t>こども基金</t>
    <rPh sb="3" eb="5">
      <t>キキン</t>
    </rPh>
    <phoneticPr fontId="2"/>
  </si>
  <si>
    <t>公益財団法人長崎市スポーツ協会</t>
    <rPh sb="0" eb="2">
      <t>コウエキ</t>
    </rPh>
    <rPh sb="2" eb="4">
      <t>ザイダン</t>
    </rPh>
    <rPh sb="4" eb="6">
      <t>ホウジン</t>
    </rPh>
    <rPh sb="6" eb="9">
      <t>ナガサキシ</t>
    </rPh>
    <rPh sb="13" eb="15">
      <t>キョウカイ</t>
    </rPh>
    <phoneticPr fontId="2"/>
  </si>
  <si>
    <t>H30.5名称変更</t>
    <rPh sb="5" eb="7">
      <t>メイショウ</t>
    </rPh>
    <rPh sb="7" eb="9">
      <t>ヘンコウ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</si>
  <si>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</si>
  <si>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</si>
  <si>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</si>
  <si>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</si>
  <si>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</si>
  <si>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将来負担比率については類似団体と比較して高いものの、地方債の新規発行を抑えつつ償還が進んだことにより、近年減少傾向にある。
一方、実質公債費比率は類似団体とほぼ同水準であるが、合併特例債や緊急防災減災事業債などに係る元利償還金が増加したことなどによりＨ27以降上昇している。
今後は大型事業の実施により公債費が増加していくことから、実質公債費比率、将来負担比率共に上昇する見込みであるため、これまで以上に公債費の適正化に取り組んでいく必要がある。</t>
    <rPh sb="128" eb="130">
      <t>イコウ</t>
    </rPh>
    <rPh sb="174" eb="176">
      <t>ショウライ</t>
    </rPh>
    <rPh sb="176" eb="178">
      <t>フタン</t>
    </rPh>
    <rPh sb="178" eb="180">
      <t>ヒリツ</t>
    </rPh>
    <rPh sb="180" eb="181">
      <t>トモ</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</si>
  <si>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</si>
  <si>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</si>
  <si>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</si>
  <si>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将来負担比率、有形固定資産減価償却共に類似団体と比較して高く、将来負担比率は近年減少傾向にあるものの、有形固定資産減価償却率はＨ28と比較して増加している。
これは、地方債の新規発行は抑えられており、投資的経費は抑制されているが、一方で既存資産の老朽化が進んでいるためと考えられる。
今後は、大型事業の実施により将来負担比率も上昇する見込みであるため、これまで以上に公債費の適正化に取り組みつつ、長崎市公共施設等総合管理計画等に基づき既存施設の長寿命化や施設総量の適正化等にも取り組む必要がある。</t>
    <rPh sb="0" eb="2">
      <t>ショウライ</t>
    </rPh>
    <rPh sb="2" eb="4">
      <t>フタン</t>
    </rPh>
    <rPh sb="4" eb="6">
      <t>ヒリツ</t>
    </rPh>
    <rPh sb="7" eb="9">
      <t>ユウケイ</t>
    </rPh>
    <rPh sb="9" eb="11">
      <t>コテイ</t>
    </rPh>
    <rPh sb="11" eb="13">
      <t>シサン</t>
    </rPh>
    <rPh sb="13" eb="15">
      <t>ゲンカ</t>
    </rPh>
    <rPh sb="15" eb="17">
      <t>ショウキャク</t>
    </rPh>
    <rPh sb="17" eb="18">
      <t>トモ</t>
    </rPh>
    <rPh sb="19" eb="21">
      <t>ルイジ</t>
    </rPh>
    <rPh sb="21" eb="23">
      <t>ダンタイ</t>
    </rPh>
    <rPh sb="24" eb="26">
      <t>ヒカク</t>
    </rPh>
    <rPh sb="28" eb="29">
      <t>タカ</t>
    </rPh>
    <rPh sb="31" eb="33">
      <t>ショウライ</t>
    </rPh>
    <rPh sb="33" eb="35">
      <t>フタン</t>
    </rPh>
    <rPh sb="35" eb="37">
      <t>ヒリツ</t>
    </rPh>
    <rPh sb="38" eb="40">
      <t>キンネン</t>
    </rPh>
    <rPh sb="40" eb="42">
      <t>ゲンショウ</t>
    </rPh>
    <rPh sb="42" eb="44">
      <t>ケイコウ</t>
    </rPh>
    <rPh sb="51" eb="53">
      <t>ユウケイ</t>
    </rPh>
    <rPh sb="53" eb="55">
      <t>コテイ</t>
    </rPh>
    <rPh sb="55" eb="57">
      <t>シサン</t>
    </rPh>
    <rPh sb="57" eb="59">
      <t>ゲンカ</t>
    </rPh>
    <rPh sb="59" eb="61">
      <t>ショウキャク</t>
    </rPh>
    <rPh sb="61" eb="62">
      <t>リツ</t>
    </rPh>
    <rPh sb="67" eb="69">
      <t>ヒカク</t>
    </rPh>
    <rPh sb="71" eb="73">
      <t>ゾウカ</t>
    </rPh>
    <rPh sb="83" eb="86">
      <t>チホウサイ</t>
    </rPh>
    <rPh sb="87" eb="89">
      <t>シンキ</t>
    </rPh>
    <rPh sb="89" eb="91">
      <t>ハッコウ</t>
    </rPh>
    <rPh sb="92" eb="93">
      <t>オサ</t>
    </rPh>
    <rPh sb="100" eb="103">
      <t>トウシテキ</t>
    </rPh>
    <rPh sb="103" eb="105">
      <t>ケイヒ</t>
    </rPh>
    <rPh sb="106" eb="108">
      <t>ヨクセイ</t>
    </rPh>
    <rPh sb="115" eb="117">
      <t>イッポウ</t>
    </rPh>
    <rPh sb="118" eb="120">
      <t>キゾン</t>
    </rPh>
    <rPh sb="120" eb="122">
      <t>シサン</t>
    </rPh>
    <rPh sb="123" eb="126">
      <t>ロウキュウカ</t>
    </rPh>
    <rPh sb="127" eb="128">
      <t>スス</t>
    </rPh>
    <rPh sb="135" eb="136">
      <t>カンガ</t>
    </rPh>
    <rPh sb="142" eb="144">
      <t>コンゴ</t>
    </rPh>
    <rPh sb="146" eb="148">
      <t>オオガタ</t>
    </rPh>
    <rPh sb="148" eb="150">
      <t>ジギョウ</t>
    </rPh>
    <rPh sb="151" eb="153">
      <t>ジッシ</t>
    </rPh>
    <rPh sb="156" eb="158">
      <t>ショウライ</t>
    </rPh>
    <rPh sb="158" eb="160">
      <t>フタン</t>
    </rPh>
    <rPh sb="160" eb="162">
      <t>ヒリツ</t>
    </rPh>
    <rPh sb="163" eb="165">
      <t>ジョウショウ</t>
    </rPh>
    <rPh sb="167" eb="169">
      <t>ミコ</t>
    </rPh>
    <rPh sb="180" eb="182">
      <t>イジョウ</t>
    </rPh>
    <rPh sb="183" eb="186">
      <t>コウサイヒ</t>
    </rPh>
    <rPh sb="187" eb="190">
      <t>テキセイカ</t>
    </rPh>
    <rPh sb="191" eb="192">
      <t>ト</t>
    </rPh>
    <rPh sb="193" eb="194">
      <t>ク</t>
    </rPh>
    <rPh sb="217" eb="219">
      <t>キゾン</t>
    </rPh>
    <rPh sb="242" eb="244">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</si>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</sst>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20" xfId="14" applyNumberFormat="1" applyFont="1" applyBorder="1" applyAlignment="1" applyProtection="1">
      <alignment horizontal="right" vertical="center" shrinkToFit="1"/>
      <protection locked="0"/>
    </xf>
    <xf numFmtId="177" fontId="29" fillId="0" borderId="118"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112" xfId="15" quotePrefix="1" applyNumberFormat="1" applyFont="1" applyBorder="1" applyAlignment="1" applyProtection="1">
      <alignment horizontal="right" vertical="center" shrinkToFit="1"/>
      <protection locked="0"/>
    </xf>
    <xf numFmtId="177" fontId="29" fillId="0" borderId="118" xfId="15" applyNumberFormat="1" applyFont="1" applyBorder="1" applyAlignment="1" applyProtection="1">
      <alignment horizontal="right" vertical="center" shrinkToFit="1"/>
      <protection locked="0"/>
    </xf>
    <xf numFmtId="177" fontId="29" fillId="0" borderId="117"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0CDB-41FE-AE0F-E6EC7392F5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54822</c:v>
                </c:pt>
                <c:pt idx="1">
                  <c:v>62395</c:v>
                </c:pt>
                <c:pt idx="2">
                  <c:v>52962</c:v>
                </c:pt>
                <c:pt idx="3">
                  <c:v>43517</c:v>
                </c:pt>
                <c:pt idx="4">
                  <c:v>48480</c:v>
                </c:pt>
              </c:numCache>
            </c:numRef>
          </c:val>
          <c:smooth val="0"/>
          <c:extLst>
            <c:ext xmlns:c16="http://schemas.microsoft.com/office/drawing/2014/chart" uri="{C3380CC4-5D6E-409C-BE32-E72D297353CC}">
              <c16:uniqueId val="{00000001-0CDB-41FE-AE0F-E6EC7392F5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3.72</c:v>
                </c:pt>
                <c:pt idx="1">
                  <c:v>2.63</c:v>
                </c:pt>
                <c:pt idx="2">
                  <c:v>4.47</c:v>
                </c:pt>
                <c:pt idx="3">
                  <c:v>2.11</c:v>
                </c:pt>
                <c:pt idx="4">
                  <c:v>3.17</c:v>
                </c:pt>
              </c:numCache>
            </c:numRef>
          </c:val>
          <c:extLst>
            <c:ext xmlns:c16="http://schemas.microsoft.com/office/drawing/2014/chart" uri="{C3380CC4-5D6E-409C-BE32-E72D297353CC}">
              <c16:uniqueId val="{00000000-09D1-41CE-ABFE-45A934C91E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6.18</c:v>
                </c:pt>
                <c:pt idx="1">
                  <c:v>7.78</c:v>
                </c:pt>
                <c:pt idx="2">
                  <c:v>9.0299999999999994</c:v>
                </c:pt>
                <c:pt idx="3">
                  <c:v>11.01</c:v>
                </c:pt>
                <c:pt idx="4">
                  <c:v>12.09</c:v>
                </c:pt>
              </c:numCache>
            </c:numRef>
          </c:val>
          <c:extLst>
            <c:ext xmlns:c16="http://schemas.microsoft.com/office/drawing/2014/chart" uri="{C3380CC4-5D6E-409C-BE32-E72D297353CC}">
              <c16:uniqueId val="{00000001-09D1-41CE-ABFE-45A934C91E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3.82</c:v>
                </c:pt>
                <c:pt idx="1">
                  <c:v>0.65</c:v>
                </c:pt>
                <c:pt idx="2">
                  <c:v>3.01</c:v>
                </c:pt>
                <c:pt idx="3">
                  <c:v>-0.55000000000000004</c:v>
                </c:pt>
                <c:pt idx="4">
                  <c:v>2.06</c:v>
                </c:pt>
              </c:numCache>
            </c:numRef>
          </c:val>
          <c:smooth val="0"/>
          <c:extLst>
            <c:ext xmlns:c16="http://schemas.microsoft.com/office/drawing/2014/chart" uri="{C3380CC4-5D6E-409C-BE32-E72D297353CC}">
              <c16:uniqueId val="{00000002-09D1-41CE-ABFE-45A934C91E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0.02</c:v>
                </c:pt>
                <c:pt idx="8">
                  <c:v>#N/A</c:v>
                </c:pt>
                <c:pt idx="9">
                  <c:v>0</c:v>
                </c:pt>
              </c:numCache>
            </c:numRef>
          </c:val>
          <c:extLst>
            <c:ext xmlns:c16="http://schemas.microsoft.com/office/drawing/2014/chart" uri="{C3380CC4-5D6E-409C-BE32-E72D297353CC}">
              <c16:uniqueId val="{00000000-A939-4A9F-BCB9-D90382836F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39-4A9F-BCB9-D90382836FE6}"/>
            </c:ext>
          </c:extLst>
        </c:ser>
        <c:ser>
          <c:idx val="2"/>
          <c:order val="2"/>
          <c:tx>
            <c:strRef>
              <c:f>データシート!$A$29</c:f>
              <c:strCache>
                <c:ptCount val="1"/>
                <c:pt idx="0">
                  <c:v>観光施設事業特別会計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0.06</c:v>
                </c:pt>
                <c:pt idx="2">
                  <c:v>#N/A</c:v>
                </c:pt>
                <c:pt idx="3">
                  <c:v>0.05</c:v>
                </c:pt>
                <c:pt idx="4">
                  <c:v>#N/A</c:v>
                </c:pt>
                <c:pt idx="5">
                  <c:v>0.05</c:v>
                </c:pt>
                <c:pt idx="6">
                  <c:v>#N/A</c:v>
                </c:pt>
                <c:pt idx="7">
                  <c:v>0.01</c:v>
                </c:pt>
                <c:pt idx="8">
                  <c:v>#N/A</c:v>
                </c:pt>
                <c:pt idx="9">
                  <c:v>0.01</c:v>
                </c:pt>
              </c:numCache>
            </c:numRef>
          </c:val>
          <c:extLst>
            <c:ext xmlns:c16="http://schemas.microsoft.com/office/drawing/2014/chart" uri="{C3380CC4-5D6E-409C-BE32-E72D297353CC}">
              <c16:uniqueId val="{00000002-A939-4A9F-BCB9-D90382836FE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0.11</c:v>
                </c:pt>
                <c:pt idx="4">
                  <c:v>#N/A</c:v>
                </c:pt>
                <c:pt idx="5">
                  <c:v>0.02</c:v>
                </c:pt>
                <c:pt idx="6">
                  <c:v>#N/A</c:v>
                </c:pt>
                <c:pt idx="7">
                  <c:v>7.0000000000000007E-2</c:v>
                </c:pt>
                <c:pt idx="8">
                  <c:v>#N/A</c:v>
                </c:pt>
                <c:pt idx="9">
                  <c:v>0.05</c:v>
                </c:pt>
              </c:numCache>
            </c:numRef>
          </c:val>
          <c:extLst>
            <c:ext xmlns:c16="http://schemas.microsoft.com/office/drawing/2014/chart" uri="{C3380CC4-5D6E-409C-BE32-E72D297353CC}">
              <c16:uniqueId val="{00000003-A939-4A9F-BCB9-D90382836FE6}"/>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0.32</c:v>
                </c:pt>
                <c:pt idx="2">
                  <c:v>#N/A</c:v>
                </c:pt>
                <c:pt idx="3">
                  <c:v>0.28999999999999998</c:v>
                </c:pt>
                <c:pt idx="4">
                  <c:v>#N/A</c:v>
                </c:pt>
                <c:pt idx="5">
                  <c:v>0.21</c:v>
                </c:pt>
                <c:pt idx="6">
                  <c:v>#N/A</c:v>
                </c:pt>
                <c:pt idx="7">
                  <c:v>0.1</c:v>
                </c:pt>
                <c:pt idx="8">
                  <c:v>#N/A</c:v>
                </c:pt>
                <c:pt idx="9">
                  <c:v>7.0000000000000007E-2</c:v>
                </c:pt>
              </c:numCache>
            </c:numRef>
          </c:val>
          <c:extLst>
            <c:ext xmlns:c16="http://schemas.microsoft.com/office/drawing/2014/chart" uri="{C3380CC4-5D6E-409C-BE32-E72D297353CC}">
              <c16:uniqueId val="{00000004-A939-4A9F-BCB9-D90382836FE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0.33</c:v>
                </c:pt>
                <c:pt idx="2">
                  <c:v>#N/A</c:v>
                </c:pt>
                <c:pt idx="3">
                  <c:v>0.55000000000000004</c:v>
                </c:pt>
                <c:pt idx="4">
                  <c:v>#N/A</c:v>
                </c:pt>
                <c:pt idx="5">
                  <c:v>0.64</c:v>
                </c:pt>
                <c:pt idx="6">
                  <c:v>#N/A</c:v>
                </c:pt>
                <c:pt idx="7">
                  <c:v>0.62</c:v>
                </c:pt>
                <c:pt idx="8">
                  <c:v>#N/A</c:v>
                </c:pt>
                <c:pt idx="9">
                  <c:v>1.2</c:v>
                </c:pt>
              </c:numCache>
            </c:numRef>
          </c:val>
          <c:extLst>
            <c:ext xmlns:c16="http://schemas.microsoft.com/office/drawing/2014/chart" uri="{C3380CC4-5D6E-409C-BE32-E72D297353CC}">
              <c16:uniqueId val="{00000005-A939-4A9F-BCB9-D90382836FE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0.39</c:v>
                </c:pt>
                <c:pt idx="2">
                  <c:v>#N/A</c:v>
                </c:pt>
                <c:pt idx="3">
                  <c:v>0</c:v>
                </c:pt>
                <c:pt idx="4">
                  <c:v>#N/A</c:v>
                </c:pt>
                <c:pt idx="5">
                  <c:v>0.19</c:v>
                </c:pt>
                <c:pt idx="6">
                  <c:v>#N/A</c:v>
                </c:pt>
                <c:pt idx="7">
                  <c:v>0.77</c:v>
                </c:pt>
                <c:pt idx="8">
                  <c:v>#N/A</c:v>
                </c:pt>
                <c:pt idx="9">
                  <c:v>1.38</c:v>
                </c:pt>
              </c:numCache>
            </c:numRef>
          </c:val>
          <c:extLst>
            <c:ext xmlns:c16="http://schemas.microsoft.com/office/drawing/2014/chart" uri="{C3380CC4-5D6E-409C-BE32-E72D297353CC}">
              <c16:uniqueId val="{00000006-A939-4A9F-BCB9-D90382836FE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3.39</c:v>
                </c:pt>
                <c:pt idx="2">
                  <c:v>#N/A</c:v>
                </c:pt>
                <c:pt idx="3">
                  <c:v>2.34</c:v>
                </c:pt>
                <c:pt idx="4">
                  <c:v>#N/A</c:v>
                </c:pt>
                <c:pt idx="5">
                  <c:v>4.25</c:v>
                </c:pt>
                <c:pt idx="6">
                  <c:v>#N/A</c:v>
                </c:pt>
                <c:pt idx="7">
                  <c:v>2</c:v>
                </c:pt>
                <c:pt idx="8">
                  <c:v>#N/A</c:v>
                </c:pt>
                <c:pt idx="9">
                  <c:v>3.09</c:v>
                </c:pt>
              </c:numCache>
            </c:numRef>
          </c:val>
          <c:extLst>
            <c:ext xmlns:c16="http://schemas.microsoft.com/office/drawing/2014/chart" uri="{C3380CC4-5D6E-409C-BE32-E72D297353CC}">
              <c16:uniqueId val="{00000007-A939-4A9F-BCB9-D90382836FE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2.85</c:v>
                </c:pt>
                <c:pt idx="2">
                  <c:v>#N/A</c:v>
                </c:pt>
                <c:pt idx="3">
                  <c:v>3.14</c:v>
                </c:pt>
                <c:pt idx="4">
                  <c:v>#N/A</c:v>
                </c:pt>
                <c:pt idx="5">
                  <c:v>4.0999999999999996</c:v>
                </c:pt>
                <c:pt idx="6">
                  <c:v>#N/A</c:v>
                </c:pt>
                <c:pt idx="7">
                  <c:v>5.25</c:v>
                </c:pt>
                <c:pt idx="8">
                  <c:v>#N/A</c:v>
                </c:pt>
                <c:pt idx="9">
                  <c:v>6.79</c:v>
                </c:pt>
              </c:numCache>
            </c:numRef>
          </c:val>
          <c:extLst>
            <c:ext xmlns:c16="http://schemas.microsoft.com/office/drawing/2014/chart" uri="{C3380CC4-5D6E-409C-BE32-E72D297353CC}">
              <c16:uniqueId val="{00000008-A939-4A9F-BCB9-D90382836FE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11.85</c:v>
                </c:pt>
                <c:pt idx="2">
                  <c:v>#N/A</c:v>
                </c:pt>
                <c:pt idx="3">
                  <c:v>10.97</c:v>
                </c:pt>
                <c:pt idx="4">
                  <c:v>#N/A</c:v>
                </c:pt>
                <c:pt idx="5">
                  <c:v>11.87</c:v>
                </c:pt>
                <c:pt idx="6">
                  <c:v>#N/A</c:v>
                </c:pt>
                <c:pt idx="7">
                  <c:v>13.33</c:v>
                </c:pt>
                <c:pt idx="8">
                  <c:v>#N/A</c:v>
                </c:pt>
                <c:pt idx="9">
                  <c:v>14.05</c:v>
                </c:pt>
              </c:numCache>
            </c:numRef>
          </c:val>
          <c:extLst>
            <c:ext xmlns:c16="http://schemas.microsoft.com/office/drawing/2014/chart" uri="{C3380CC4-5D6E-409C-BE32-E72D297353CC}">
              <c16:uniqueId val="{00000009-A939-4A9F-BCB9-D90382836F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22021</c:v>
                </c:pt>
                <c:pt idx="5">
                  <c:v>22364</c:v>
                </c:pt>
                <c:pt idx="8">
                  <c:v>22266</c:v>
                </c:pt>
                <c:pt idx="11">
                  <c:v>22230</c:v>
                </c:pt>
                <c:pt idx="14">
                  <c:v>22261</c:v>
                </c:pt>
              </c:numCache>
            </c:numRef>
          </c:val>
          <c:extLst>
            <c:ext xmlns:c16="http://schemas.microsoft.com/office/drawing/2014/chart" uri="{C3380CC4-5D6E-409C-BE32-E72D297353CC}">
              <c16:uniqueId val="{00000000-F748-44C4-BD69-BD2F7E8A28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3</c:v>
                </c:pt>
                <c:pt idx="3">
                  <c:v>2</c:v>
                </c:pt>
                <c:pt idx="6">
                  <c:v>1</c:v>
                </c:pt>
                <c:pt idx="9">
                  <c:v>1</c:v>
                </c:pt>
                <c:pt idx="12">
                  <c:v>1</c:v>
                </c:pt>
              </c:numCache>
            </c:numRef>
          </c:val>
          <c:extLst>
            <c:ext xmlns:c16="http://schemas.microsoft.com/office/drawing/2014/chart" uri="{C3380CC4-5D6E-409C-BE32-E72D297353CC}">
              <c16:uniqueId val="{00000001-F748-44C4-BD69-BD2F7E8A28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127</c:v>
                </c:pt>
                <c:pt idx="3">
                  <c:v>85</c:v>
                </c:pt>
                <c:pt idx="6">
                  <c:v>83</c:v>
                </c:pt>
                <c:pt idx="9">
                  <c:v>81</c:v>
                </c:pt>
                <c:pt idx="12">
                  <c:v>67</c:v>
                </c:pt>
              </c:numCache>
            </c:numRef>
          </c:val>
          <c:extLst>
            <c:ext xmlns:c16="http://schemas.microsoft.com/office/drawing/2014/chart" uri="{C3380CC4-5D6E-409C-BE32-E72D297353CC}">
              <c16:uniqueId val="{00000002-F748-44C4-BD69-BD2F7E8A28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92</c:v>
                </c:pt>
                <c:pt idx="6">
                  <c:v>0</c:v>
                </c:pt>
                <c:pt idx="9">
                  <c:v>0</c:v>
                </c:pt>
                <c:pt idx="12">
                  <c:v>0</c:v>
                </c:pt>
              </c:numCache>
            </c:numRef>
          </c:val>
          <c:extLst>
            <c:ext xmlns:c16="http://schemas.microsoft.com/office/drawing/2014/chart" uri="{C3380CC4-5D6E-409C-BE32-E72D297353CC}">
              <c16:uniqueId val="{00000003-F748-44C4-BD69-BD2F7E8A28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5168</c:v>
                </c:pt>
                <c:pt idx="3">
                  <c:v>5106</c:v>
                </c:pt>
                <c:pt idx="6">
                  <c:v>5173</c:v>
                </c:pt>
                <c:pt idx="9">
                  <c:v>5162</c:v>
                </c:pt>
                <c:pt idx="12">
                  <c:v>5097</c:v>
                </c:pt>
              </c:numCache>
            </c:numRef>
          </c:val>
          <c:extLst>
            <c:ext xmlns:c16="http://schemas.microsoft.com/office/drawing/2014/chart" uri="{C3380CC4-5D6E-409C-BE32-E72D297353CC}">
              <c16:uniqueId val="{00000004-F748-44C4-BD69-BD2F7E8A28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48-44C4-BD69-BD2F7E8A28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48-44C4-BD69-BD2F7E8A28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21985</c:v>
                </c:pt>
                <c:pt idx="3">
                  <c:v>22105</c:v>
                </c:pt>
                <c:pt idx="6">
                  <c:v>22638</c:v>
                </c:pt>
                <c:pt idx="9">
                  <c:v>23051</c:v>
                </c:pt>
                <c:pt idx="12">
                  <c:v>23492</c:v>
                </c:pt>
              </c:numCache>
            </c:numRef>
          </c:val>
          <c:extLst>
            <c:ext xmlns:c16="http://schemas.microsoft.com/office/drawing/2014/chart" uri="{C3380CC4-5D6E-409C-BE32-E72D297353CC}">
              <c16:uniqueId val="{00000007-F748-44C4-BD69-BD2F7E8A28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5262</c:v>
                </c:pt>
                <c:pt idx="2">
                  <c:v>#N/A</c:v>
                </c:pt>
                <c:pt idx="3">
                  <c:v>#N/A</c:v>
                </c:pt>
                <c:pt idx="4">
                  <c:v>5026</c:v>
                </c:pt>
                <c:pt idx="5">
                  <c:v>#N/A</c:v>
                </c:pt>
                <c:pt idx="6">
                  <c:v>#N/A</c:v>
                </c:pt>
                <c:pt idx="7">
                  <c:v>5629</c:v>
                </c:pt>
                <c:pt idx="8">
                  <c:v>#N/A</c:v>
                </c:pt>
                <c:pt idx="9">
                  <c:v>#N/A</c:v>
                </c:pt>
                <c:pt idx="10">
                  <c:v>6065</c:v>
                </c:pt>
                <c:pt idx="11">
                  <c:v>#N/A</c:v>
                </c:pt>
                <c:pt idx="12">
                  <c:v>#N/A</c:v>
                </c:pt>
                <c:pt idx="13">
                  <c:v>6396</c:v>
                </c:pt>
                <c:pt idx="14">
                  <c:v>#N/A</c:v>
                </c:pt>
              </c:numCache>
            </c:numRef>
          </c:val>
          <c:smooth val="0"/>
          <c:extLst>
            <c:ext xmlns:c16="http://schemas.microsoft.com/office/drawing/2014/chart" uri="{C3380CC4-5D6E-409C-BE32-E72D297353CC}">
              <c16:uniqueId val="{00000008-F748-44C4-BD69-BD2F7E8A28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187331</c:v>
                </c:pt>
                <c:pt idx="5">
                  <c:v>185245</c:v>
                </c:pt>
                <c:pt idx="8">
                  <c:v>185818</c:v>
                </c:pt>
                <c:pt idx="11">
                  <c:v>184639</c:v>
                </c:pt>
                <c:pt idx="14">
                  <c:v>181752</c:v>
                </c:pt>
              </c:numCache>
            </c:numRef>
          </c:val>
          <c:extLst>
            <c:ext xmlns:c16="http://schemas.microsoft.com/office/drawing/2014/chart" uri="{C3380CC4-5D6E-409C-BE32-E72D297353CC}">
              <c16:uniqueId val="{00000000-9878-4817-A80F-BC000FDB21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36432</c:v>
                </c:pt>
                <c:pt idx="5">
                  <c:v>39019</c:v>
                </c:pt>
                <c:pt idx="8">
                  <c:v>39146</c:v>
                </c:pt>
                <c:pt idx="11">
                  <c:v>37701</c:v>
                </c:pt>
                <c:pt idx="14">
                  <c:v>35417</c:v>
                </c:pt>
              </c:numCache>
            </c:numRef>
          </c:val>
          <c:extLst>
            <c:ext xmlns:c16="http://schemas.microsoft.com/office/drawing/2014/chart" uri="{C3380CC4-5D6E-409C-BE32-E72D297353CC}">
              <c16:uniqueId val="{00000001-9878-4817-A80F-BC000FDB21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37133</c:v>
                </c:pt>
                <c:pt idx="5">
                  <c:v>41042</c:v>
                </c:pt>
                <c:pt idx="8">
                  <c:v>44139</c:v>
                </c:pt>
                <c:pt idx="11">
                  <c:v>47493</c:v>
                </c:pt>
                <c:pt idx="14">
                  <c:v>49305</c:v>
                </c:pt>
              </c:numCache>
            </c:numRef>
          </c:val>
          <c:extLst>
            <c:ext xmlns:c16="http://schemas.microsoft.com/office/drawing/2014/chart" uri="{C3380CC4-5D6E-409C-BE32-E72D297353CC}">
              <c16:uniqueId val="{00000002-9878-4817-A80F-BC000FDB21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78-4817-A80F-BC000FDB21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78-4817-A80F-BC000FDB21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160</c:v>
                </c:pt>
                <c:pt idx="3">
                  <c:v>1640</c:v>
                </c:pt>
                <c:pt idx="6">
                  <c:v>2490</c:v>
                </c:pt>
                <c:pt idx="9">
                  <c:v>2654</c:v>
                </c:pt>
                <c:pt idx="12">
                  <c:v>2142</c:v>
                </c:pt>
              </c:numCache>
            </c:numRef>
          </c:val>
          <c:extLst>
            <c:ext xmlns:c16="http://schemas.microsoft.com/office/drawing/2014/chart" uri="{C3380CC4-5D6E-409C-BE32-E72D297353CC}">
              <c16:uniqueId val="{00000005-9878-4817-A80F-BC000FDB21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25172</c:v>
                </c:pt>
                <c:pt idx="3">
                  <c:v>22723</c:v>
                </c:pt>
                <c:pt idx="6">
                  <c:v>22639</c:v>
                </c:pt>
                <c:pt idx="9">
                  <c:v>21562</c:v>
                </c:pt>
                <c:pt idx="12">
                  <c:v>20041</c:v>
                </c:pt>
              </c:numCache>
            </c:numRef>
          </c:val>
          <c:extLst>
            <c:ext xmlns:c16="http://schemas.microsoft.com/office/drawing/2014/chart" uri="{C3380CC4-5D6E-409C-BE32-E72D297353CC}">
              <c16:uniqueId val="{00000006-9878-4817-A80F-BC000FDB21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97</c:v>
                </c:pt>
                <c:pt idx="3">
                  <c:v>0</c:v>
                </c:pt>
                <c:pt idx="6">
                  <c:v>0</c:v>
                </c:pt>
                <c:pt idx="9">
                  <c:v>0</c:v>
                </c:pt>
                <c:pt idx="12">
                  <c:v>0</c:v>
                </c:pt>
              </c:numCache>
            </c:numRef>
          </c:val>
          <c:extLst>
            <c:ext xmlns:c16="http://schemas.microsoft.com/office/drawing/2014/chart" uri="{C3380CC4-5D6E-409C-BE32-E72D297353CC}">
              <c16:uniqueId val="{00000007-9878-4817-A80F-BC000FDB21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49999</c:v>
                </c:pt>
                <c:pt idx="3">
                  <c:v>48603</c:v>
                </c:pt>
                <c:pt idx="6">
                  <c:v>47722</c:v>
                </c:pt>
                <c:pt idx="9">
                  <c:v>47259</c:v>
                </c:pt>
                <c:pt idx="12">
                  <c:v>46571</c:v>
                </c:pt>
              </c:numCache>
            </c:numRef>
          </c:val>
          <c:extLst>
            <c:ext xmlns:c16="http://schemas.microsoft.com/office/drawing/2014/chart" uri="{C3380CC4-5D6E-409C-BE32-E72D297353CC}">
              <c16:uniqueId val="{00000008-9878-4817-A80F-BC000FDB21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561</c:v>
                </c:pt>
                <c:pt idx="3">
                  <c:v>485</c:v>
                </c:pt>
                <c:pt idx="6">
                  <c:v>410</c:v>
                </c:pt>
                <c:pt idx="9">
                  <c:v>287</c:v>
                </c:pt>
                <c:pt idx="12">
                  <c:v>255</c:v>
                </c:pt>
              </c:numCache>
            </c:numRef>
          </c:val>
          <c:extLst>
            <c:ext xmlns:c16="http://schemas.microsoft.com/office/drawing/2014/chart" uri="{C3380CC4-5D6E-409C-BE32-E72D297353CC}">
              <c16:uniqueId val="{00000009-9878-4817-A80F-BC000FDB21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253353</c:v>
                </c:pt>
                <c:pt idx="3">
                  <c:v>261589</c:v>
                </c:pt>
                <c:pt idx="6">
                  <c:v>265111</c:v>
                </c:pt>
                <c:pt idx="9">
                  <c:v>263838</c:v>
                </c:pt>
                <c:pt idx="12">
                  <c:v>262008</c:v>
                </c:pt>
              </c:numCache>
            </c:numRef>
          </c:val>
          <c:extLst>
            <c:ext xmlns:c16="http://schemas.microsoft.com/office/drawing/2014/chart" uri="{C3380CC4-5D6E-409C-BE32-E72D297353CC}">
              <c16:uniqueId val="{0000000A-9878-4817-A80F-BC000FDB21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68445</c:v>
                </c:pt>
                <c:pt idx="2">
                  <c:v>#N/A</c:v>
                </c:pt>
                <c:pt idx="3">
                  <c:v>#N/A</c:v>
                </c:pt>
                <c:pt idx="4">
                  <c:v>69734</c:v>
                </c:pt>
                <c:pt idx="5">
                  <c:v>#N/A</c:v>
                </c:pt>
                <c:pt idx="6">
                  <c:v>#N/A</c:v>
                </c:pt>
                <c:pt idx="7">
                  <c:v>69268</c:v>
                </c:pt>
                <c:pt idx="8">
                  <c:v>#N/A</c:v>
                </c:pt>
                <c:pt idx="9">
                  <c:v>#N/A</c:v>
                </c:pt>
                <c:pt idx="10">
                  <c:v>65766</c:v>
                </c:pt>
                <c:pt idx="11">
                  <c:v>#N/A</c:v>
                </c:pt>
                <c:pt idx="12">
                  <c:v>#N/A</c:v>
                </c:pt>
                <c:pt idx="13">
                  <c:v>64542</c:v>
                </c:pt>
                <c:pt idx="14">
                  <c:v>#N/A</c:v>
                </c:pt>
              </c:numCache>
            </c:numRef>
          </c:val>
          <c:smooth val="0"/>
          <c:extLst>
            <c:ext xmlns:c16="http://schemas.microsoft.com/office/drawing/2014/chart" uri="{C3380CC4-5D6E-409C-BE32-E72D297353CC}">
              <c16:uniqueId val="{0000000B-9878-4817-A80F-BC000FDB21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9203</c:v>
                </c:pt>
                <c:pt idx="1">
                  <c:v>11084</c:v>
                </c:pt>
                <c:pt idx="2">
                  <c:v>12099</c:v>
                </c:pt>
              </c:numCache>
            </c:numRef>
          </c:val>
          <c:extLst>
            <c:ext xmlns:c16="http://schemas.microsoft.com/office/drawing/2014/chart" uri="{C3380CC4-5D6E-409C-BE32-E72D297353CC}">
              <c16:uniqueId val="{00000000-B588-490F-A3AD-ACEEEF431B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8616</c:v>
                </c:pt>
                <c:pt idx="1">
                  <c:v>9517</c:v>
                </c:pt>
                <c:pt idx="2">
                  <c:v>9830</c:v>
                </c:pt>
              </c:numCache>
            </c:numRef>
          </c:val>
          <c:extLst>
            <c:ext xmlns:c16="http://schemas.microsoft.com/office/drawing/2014/chart" uri="{C3380CC4-5D6E-409C-BE32-E72D297353CC}">
              <c16:uniqueId val="{00000001-B588-490F-A3AD-ACEEEF431B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26803</c:v>
                </c:pt>
                <c:pt idx="1">
                  <c:v>27586</c:v>
                </c:pt>
                <c:pt idx="2">
                  <c:v>27309</c:v>
                </c:pt>
              </c:numCache>
            </c:numRef>
          </c:val>
          <c:extLst>
            <c:ext xmlns:c16="http://schemas.microsoft.com/office/drawing/2014/chart" uri="{C3380CC4-5D6E-409C-BE32-E72D297353CC}">
              <c16:uniqueId val="{00000002-B588-490F-A3AD-ACEEEF431B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{4E3ACF76-DCE2-4E29-8D96-77E3D32CEB71}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EB3-4ED4-8E84-6B6E417FB3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{E46C9D26-C859-4AA6-9D94-D754BBABE580}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B3-4ED4-8E84-6B6E417FB3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{ED70EB5E-1E15-4363-A997-1AAD671B7D50}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B3-4ED4-8E84-6B6E417FB3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{D0668892-809A-4817-B3E2-94A3B9DE2C2E}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B3-4ED4-8E84-6B6E417FB3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{E30EE477-E841-47E6-BD4B-2396693CC343}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B3-4ED4-8E84-6B6E417FB36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{356E3579-568F-4431-8C25-6E55AB986B22}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EB3-4ED4-8E84-6B6E417FB36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{13B75119-7756-43F0-A6C8-BC68301553E9}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EB3-4ED4-8E84-6B6E417FB36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{52375C31-A97A-4028-ADB3-118C89ACF9BE}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EB3-4ED4-8E84-6B6E417FB36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{6D1812FF-138B-4042-A3C5-28622A7F12EC}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EB3-4ED4-8E84-6B6E417FB3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61.4</c:v>
                </c:pt>
                <c:pt idx="32">
                  <c:v>62.9</c:v>
                </c:pt>
              </c:numCache>
            </c:numRef>
          </c:xVal>
          <c:yVal>
            <c:numRef>
              <c:f>公会計指標分析・財政指標組合せ分析表!$BP$51:$DC$51</c:f>
              <c:numCache>
                <c:formatCode>#,##0.0;"▲ "#,##0.0</c:formatCode>
                <c:ptCount val="40"/>
                <c:pt idx="24">
                  <c:v>77.900000000000006</c:v>
                </c:pt>
                <c:pt idx="32">
                  <c:v>77</c:v>
                </c:pt>
              </c:numCache>
            </c:numRef>
          </c:yVal>
          <c:smooth val="0"/>
          <c:extLst>
            <c:ext xmlns:c16="http://schemas.microsoft.com/office/drawing/2014/chart" uri="{C3380CC4-5D6E-409C-BE32-E72D297353CC}">
              <c16:uniqueId val="{00000009-9EB3-4ED4-8E84-6B6E417FB3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{09CB3616-D000-470F-9E9A-99FF1C61D125}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EB3-4ED4-8E84-6B6E417FB3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{D4907702-E178-40A5-8279-043FA75EFC90}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B3-4ED4-8E84-6B6E417FB3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{15C4BD97-7E6F-4558-850D-98A14EC68141}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B3-4ED4-8E84-6B6E417FB3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{C3A8A0CD-3657-4B50-93EC-4019F1F1A600}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B3-4ED4-8E84-6B6E417FB3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{0DAD8E34-31EB-4F76-8964-10BC2889F8CF}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B3-4ED4-8E84-6B6E417FB36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{4ABE974E-0025-4A57-9730-3BE9D8B9BF3E}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EB3-4ED4-8E84-6B6E417FB36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{32F3543F-6914-48F2-AB06-589EEA4BC172}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EB3-4ED4-8E84-6B6E417FB36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{F634BCC4-DDDE-4820-B2EE-79F147A8783D}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EB3-4ED4-8E84-6B6E417FB36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{A0D57FB3-0976-47E7-ADFA-277EE1EE59EA}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EB3-4ED4-8E84-6B6E417FB3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c:ext xmlns:c16="http://schemas.microsoft.com/office/drawing/2014/chart" uri="{C3380CC4-5D6E-409C-BE32-E72D297353CC}">
              <c16:uniqueId val="{00000013-9EB3-4ED4-8E84-6B6E417FB366}"/>
            </c:ext>
          </c:extLst>
        </c:ser>
        <c:dLbls>
          <c:showLegendKey val="0"/>
          <c:showVal val="1"/>
          <c:showCatName val="0"/>
          <c:showSerName val="0"/>
          <c:showPercent val="0"/>
          <c:showBubbleSize val="0"/>
        </c:dLbls>
        <c:axId val="175411712"/>
        <c:axId val="175411320"/>
      </c:scatterChart>
      <c:valAx>
        <c:axId val="175411712"/>
        <c:scaling>
          <c:orientation val="minMax"/>
          <c:max val="63.2"/>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5411320"/>
        <c:crosses val="autoZero"/>
        <c:crossBetween val="midCat"/>
      </c:valAx>
      <c:valAx>
        <c:axId val="175411320"/>
        <c:scaling>
          <c:orientation val="minMax"/>
          <c:max val="85"/>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5411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{5B50E162-A61A-409A-BD95-6266E603ADAD}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18F-485A-A573-34356BECFF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{2DD68A83-6186-45E5-986B-815D9F3DB45F}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8F-485A-A573-34356BECFF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{4E1AF8FD-CD1F-4EC5-B1CC-123ACCDE94EC}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8F-485A-A573-34356BECFF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{951FF5E2-3637-4C35-B849-4BDA158DC9A3}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8F-485A-A573-34356BECFF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{BF09B6FA-E2AD-4336-95CC-A1C50F1EC070}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8F-485A-A573-34356BECFFA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{AC16039C-8FE8-4C8D-B0E3-4439CFE1182F}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18F-485A-A573-34356BECFFA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{C9EF4B95-EB66-4CBB-A17C-02286DA5E8C0}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18F-485A-A573-34356BECFFA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{8349CD61-2B4E-4E8D-BC4B-AE279396CA4A}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18F-485A-A573-34356BECFFA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{69AC92EF-36E2-4BC9-B4E3-DB19569802CC}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18F-485A-A573-34356BECFF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6.4</c:v>
                </c:pt>
                <c:pt idx="16">
                  <c:v>6.2</c:v>
                </c:pt>
                <c:pt idx="24">
                  <c:v>6.5</c:v>
                </c:pt>
                <c:pt idx="32">
                  <c:v>7.1</c:v>
                </c:pt>
              </c:numCache>
            </c:numRef>
          </c:xVal>
          <c:yVal>
            <c:numRef>
              <c:f>公会計指標分析・財政指標組合せ分析表!$BP$73:$DC$73</c:f>
              <c:numCache>
                <c:formatCode>#,##0.0;"▲ "#,##0.0</c:formatCode>
                <c:ptCount val="40"/>
                <c:pt idx="0">
                  <c:v>80.5</c:v>
                </c:pt>
                <c:pt idx="8">
                  <c:v>81.2</c:v>
                </c:pt>
                <c:pt idx="16">
                  <c:v>81</c:v>
                </c:pt>
                <c:pt idx="24">
                  <c:v>77.900000000000006</c:v>
                </c:pt>
                <c:pt idx="32">
                  <c:v>77</c:v>
                </c:pt>
              </c:numCache>
            </c:numRef>
          </c:yVal>
          <c:smooth val="0"/>
          <c:extLst>
            <c:ext xmlns:c16="http://schemas.microsoft.com/office/drawing/2014/chart" uri="{C3380CC4-5D6E-409C-BE32-E72D297353CC}">
              <c16:uniqueId val="{00000009-D18F-485A-A573-34356BECFF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{B690D608-F5FC-4B70-A1B1-C26560DBE21C}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18F-485A-A573-34356BECFF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{AC2AE925-ACD0-4D7E-B191-11BB94E99AC7}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8F-485A-A573-34356BECFF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{CD37DE3B-7407-470D-A0AA-ACE7ED17D79E}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8F-485A-A573-34356BECFF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{1C6C8BF5-3751-46A4-890E-CFC5B4C2BD3D}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8F-485A-A573-34356BECFF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{03599194-B580-4D09-BDA2-B838B98D1CD1}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8F-485A-A573-34356BECFFA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{1F1237CA-CF6E-4E2F-8481-BD48505B2C45}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18F-485A-A573-34356BECFFA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{4B905FFB-F89F-4327-823D-80BA1C6777B0}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18F-485A-A573-34356BECFFA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{F74AC95E-2D28-4939-AA23-7FDEC15D408B}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18F-485A-A573-34356BECFFA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{E13EC61D-0808-40DC-B22D-539B07293C6B}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18F-485A-A573-34356BECFF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D18F-485A-A573-34356BECFFA4}"/>
            </c:ext>
          </c:extLst>
        </c:ser>
        <c:dLbls>
          <c:showLegendKey val="0"/>
          <c:showVal val="1"/>
          <c:showCatName val="0"/>
          <c:showSerName val="0"/>
          <c:showPercent val="0"/>
          <c:showBubbleSize val="0"/>
        </c:dLbls>
        <c:axId val="175412104"/>
        <c:axId val="175410536"/>
      </c:scatterChart>
      <c:valAx>
        <c:axId val="175412104"/>
        <c:scaling>
          <c:orientation val="minMax"/>
          <c:max val="8.299999999999998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5410536"/>
        <c:crosses val="autoZero"/>
        <c:crossBetween val="midCat"/>
      </c:valAx>
      <c:valAx>
        <c:axId val="175410536"/>
        <c:scaling>
          <c:orientation val="minMax"/>
          <c:max val="89"/>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54121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年度の３か年平均で算出した平成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年度の実質公債費比率は</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％であり、平成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ポイント悪化している。</a:t>
          </a:r>
        </a:p>
        <a:p>
          <a:r>
            <a:rPr kumimoji="1" lang="ja-JP" altLang="en-US" sz="1100">
              <a:latin typeface="ＭＳ Ｐゴシック" panose="020B0600070205080204" pitchFamily="50" charset="-128"/>
              <a:ea typeface="ＭＳ Ｐゴシック" panose="020B0600070205080204" pitchFamily="50" charset="-128"/>
            </a:rPr>
            <a:t>　これは、分子の主な構成要素である地方債の元利償還金充当一般財源が増加したこと、さらに、普通交付税、臨時財政対策債発行可能額の減などに伴い、分母となる標準財政規模が減少したことによ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年度決算における主な増減要素</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億円、地方道路等整備事業債▲</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旧合併特例事業債</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・公営企業等繰入見込額</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、生活排水事業▲</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：一般会計等職員数</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 一般職負担見込額</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億円、組合等積立額</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+18.6</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、国民健康保険財政調整基金</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今後は大型事業の実施により、地方債残高の増と、基金の取り崩しによる将来負担比率の上昇が見込まれるが、早期健全化基準を大きく下回る値で推移すると考えている。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・出島表門橋建設に係る出島史跡整備基金の取り崩しや、地域振興基金の取り崩しに伴う基金残高の減はあったものの、財政調整基金や減債基金などの積立額が減分を上回ったことに伴い、基金全体としては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・市庁舎建設が予定されていることから、市庁舎建設基金は減少する見込みであるが、財政調整基金や減債基金は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億円以上の規模を維持できる見込みである。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・市庁舎建設整備基金：市庁舎の建設整備に要する経費の財源に充当する。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・地域振興基金：地域住民の連帯の強化又は地域振興等の事業に要する経費の財源に充当する。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・いきいき長寿社会基金：高齢者の保健及び福祉を増進するための経費の財源に充当する。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・出島史跡整備基金：出島表門橋建設に伴う財源として充当したことによる減（▲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・地域振興基金：地域活性化事業費負担金など地域振興に資する事業の財源として充当したことによる減（▲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の完成予定に向けて、市庁舎建設に係る経費に充当する。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・いきいき長寿社会基金：果実運用型の運用を改め、元本を取り崩し積極的な活用を図る。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・その他基金についても、運用方針を見直すなど積極的な基金の活用を行う。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・決算余剰金の積立等により基金積立額が増となった一方、基金の取り崩しを行わなかったことにより、基金残高が増となった。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・今後大型事業が見込まれていることから、一部の年度においては財政調整のために基金を繰り入れる必要はあるが、減債基金と合わせて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億円以上の規模を維持できる見込みである。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・長崎駅周辺区画整理事業への充当が行われた一方、普通財産売却収入等を積み立てたことにより、積立額が充当額を上回り、基金残高が増となった。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・今後大型事業が見込まれていることから、一部の年度においては財政調整のために基金を繰り入れる必要はあるが、財政調整基金と合わせて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億円以上の規模を維持できる見込みである。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426,631
422,522
405.86
207,768,967
203,704,925
3,169,981
100,097,096
250,437,413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本市の有形固定資産減価償却率は、類似団体内平均値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一般的には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％を超えると資産の老朽化が進んでいるとみなされること、類似団体と比較して高い水準にあることから、資産の取得からの期間が長くなっている状況にある。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長崎市公共施設等総合管理計画等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に基づき施設の長寿命化や施設総量の適正化等に取り組む。</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D00-00003F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flipV="1">
          <a:off x="4760595" y="46204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D00-000041000000}"/>
            </a:ext>
          </a:extLst>
        </xdr:cNvPr>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D00-000043000000}"/>
            </a:ext>
          </a:extLst>
        </xdr:cNvPr>
        <xdr:cNvSpPr txBox="1"/>
      </xdr:nvSpPr>
      <xdr:spPr>
        <a:xfrm>
          <a:off x="4813300" y="439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4673600" y="462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D00-000045000000}"/>
            </a:ext>
          </a:extLst>
        </xdr:cNvPr>
        <xdr:cNvSpPr txBox="1"/>
      </xdr:nvSpPr>
      <xdr:spPr>
        <a:xfrm>
          <a:off x="4813300" y="518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7117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000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238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133773</xdr:rowOff>
    </xdr:from>
    <xdr:to>
      <xdr:col>23</xdr:col>
      <xdr:colOff>136525</xdr:colOff>
      <xdr:row>30</xdr:row>
      <xdr:rowOff>63923</xdr:rowOff>
    </xdr:to>
    <xdr:sp macro="" textlink="">
      <xdr:nvSpPr>
        <xdr:cNvPr id="78" name="楕円 77">
          <a:extLst>
            <a:ext uri="{FF2B5EF4-FFF2-40B4-BE49-F238E27FC236}">
              <a16:creationId xmlns:a16="http://schemas.microsoft.com/office/drawing/2014/main" id="{00000000-0008-0000-0D00-00004E000000}"/>
            </a:ext>
          </a:extLst>
        </xdr:cNvPr>
        <xdr:cNvSpPr/>
      </xdr:nvSpPr>
      <xdr:spPr>
        <a:xfrm>
          <a:off x="4711700" y="51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156650</xdr:rowOff>
    </xdr:from>
    <xdr:ext cx="405111" cy="259045"/>
    <xdr:sp macro="" textlink="">
      <xdr:nvSpPr>
        <xdr:cNvPr id="79" name="有形固定資産減価償却率該当値テキスト">
          <a:extLst>
            <a:ext uri="{FF2B5EF4-FFF2-40B4-BE49-F238E27FC236}">
              <a16:creationId xmlns:a16="http://schemas.microsoft.com/office/drawing/2014/main" id="{00000000-0008-0000-0D00-00004F000000}"/>
            </a:ext>
          </a:extLst>
        </xdr:cNvPr>
        <xdr:cNvSpPr txBox="1"/>
      </xdr:nvSpPr>
      <xdr:spPr>
        <a:xfrm>
          <a:off x="4813300" y="495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16298</xdr:rowOff>
    </xdr:from>
    <xdr:to>
      <xdr:col>19</xdr:col>
      <xdr:colOff>187325</xdr:colOff>
      <xdr:row>30</xdr:row>
      <xdr:rowOff>117898</xdr:rowOff>
    </xdr:to>
    <xdr:sp macro="" textlink="">
      <xdr:nvSpPr>
        <xdr:cNvPr id="80" name="楕円 79">
          <a:extLst>
            <a:ext uri="{FF2B5EF4-FFF2-40B4-BE49-F238E27FC236}">
              <a16:creationId xmlns:a16="http://schemas.microsoft.com/office/drawing/2014/main" id="{00000000-0008-0000-0D00-000050000000}"/>
            </a:ext>
          </a:extLst>
        </xdr:cNvPr>
        <xdr:cNvSpPr/>
      </xdr:nvSpPr>
      <xdr:spPr>
        <a:xfrm>
          <a:off x="4000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13123</xdr:rowOff>
    </xdr:from>
    <xdr:to>
      <xdr:col>23</xdr:col>
      <xdr:colOff>85725</xdr:colOff>
      <xdr:row>30</xdr:row>
      <xdr:rowOff>67098</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flipV="1">
          <a:off x="4051300" y="5156623"/>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2" name="n_1aveValue有形固定資産減価償却率">
          <a:extLst>
            <a:ext uri="{FF2B5EF4-FFF2-40B4-BE49-F238E27FC236}">
              <a16:creationId xmlns:a16="http://schemas.microsoft.com/office/drawing/2014/main" id="{00000000-0008-0000-0D00-000052000000}"/>
            </a:ext>
          </a:extLst>
        </xdr:cNvPr>
        <xdr:cNvSpPr txBox="1"/>
      </xdr:nvSpPr>
      <xdr:spPr>
        <a:xfrm>
          <a:off x="3836044" y="532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3" name="n_2aveValue有形固定資産減価償却率">
          <a:extLst>
            <a:ext uri="{FF2B5EF4-FFF2-40B4-BE49-F238E27FC236}">
              <a16:creationId xmlns:a16="http://schemas.microsoft.com/office/drawing/2014/main" id="{00000000-0008-0000-0D00-000053000000}"/>
            </a:ext>
          </a:extLst>
        </xdr:cNvPr>
        <xdr:cNvSpPr txBox="1"/>
      </xdr:nvSpPr>
      <xdr:spPr>
        <a:xfrm>
          <a:off x="3086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134425</xdr:rowOff>
    </xdr:from>
    <xdr:ext cx="405111" cy="259045"/>
    <xdr:sp macro="" textlink="">
      <xdr:nvSpPr>
        <xdr:cNvPr id="84" name="n_1mainValue有形固定資産減価償却率">
          <a:extLst>
            <a:ext uri="{FF2B5EF4-FFF2-40B4-BE49-F238E27FC236}">
              <a16:creationId xmlns:a16="http://schemas.microsoft.com/office/drawing/2014/main" id="{00000000-0008-0000-0D00-000054000000}"/>
            </a:ext>
          </a:extLst>
        </xdr:cNvPr>
        <xdr:cNvSpPr txBox="1"/>
      </xdr:nvSpPr>
      <xdr:spPr>
        <a:xfrm>
          <a:off x="3836044" y="493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a:extLst>
            <a:ext uri="{FF2B5EF4-FFF2-40B4-BE49-F238E27FC236}">
              <a16:creationId xmlns:a16="http://schemas.microsoft.com/office/drawing/2014/main" id="{00000000-0008-0000-0D00-000055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a:extLst>
            <a:ext uri="{FF2B5EF4-FFF2-40B4-BE49-F238E27FC236}">
              <a16:creationId xmlns:a16="http://schemas.microsoft.com/office/drawing/2014/main" id="{00000000-0008-0000-0D00-000061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債務償還可能年数は全国平均と比較して高い。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これは、地方債残高が類似団体と比較して高いことによると考えられる。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a:extLst>
            <a:ext uri="{FF2B5EF4-FFF2-40B4-BE49-F238E27FC236}">
              <a16:creationId xmlns:a16="http://schemas.microsoft.com/office/drawing/2014/main" id="{00000000-0008-0000-0D00-000062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a:extLst>
            <a:ext uri="{FF2B5EF4-FFF2-40B4-BE49-F238E27FC236}">
              <a16:creationId xmlns:a16="http://schemas.microsoft.com/office/drawing/2014/main" id="{00000000-0008-0000-0D00-000063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a:extLst>
            <a:ext uri="{FF2B5EF4-FFF2-40B4-BE49-F238E27FC236}">
              <a16:creationId xmlns:a16="http://schemas.microsoft.com/office/drawing/2014/main" id="{00000000-0008-0000-0D00-000065000000}"/>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a:extLst>
            <a:ext uri="{FF2B5EF4-FFF2-40B4-BE49-F238E27FC236}">
              <a16:creationId xmlns:a16="http://schemas.microsoft.com/office/drawing/2014/main" id="{00000000-0008-0000-0D00-00007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flipV="1">
          <a:off x="14793595" y="4457347"/>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a:extLst>
            <a:ext uri="{FF2B5EF4-FFF2-40B4-BE49-F238E27FC236}">
              <a16:creationId xmlns:a16="http://schemas.microsoft.com/office/drawing/2014/main" id="{00000000-0008-0000-0D00-000072000000}"/>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6" name="債務償還可能年数最大値テキスト">
          <a:extLst>
            <a:ext uri="{FF2B5EF4-FFF2-40B4-BE49-F238E27FC236}">
              <a16:creationId xmlns:a16="http://schemas.microsoft.com/office/drawing/2014/main" id="{00000000-0008-0000-0D00-000074000000}"/>
            </a:ext>
          </a:extLst>
        </xdr:cNvPr>
        <xdr:cNvSpPr txBox="1"/>
      </xdr:nvSpPr>
      <xdr:spPr>
        <a:xfrm>
          <a:off x="14846300" y="423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4706600" y="445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18" name="債務償還可能年数平均値テキスト">
          <a:extLst>
            <a:ext uri="{FF2B5EF4-FFF2-40B4-BE49-F238E27FC236}">
              <a16:creationId xmlns:a16="http://schemas.microsoft.com/office/drawing/2014/main" id="{00000000-0008-0000-0D00-000076000000}"/>
            </a:ext>
          </a:extLst>
        </xdr:cNvPr>
        <xdr:cNvSpPr txBox="1"/>
      </xdr:nvSpPr>
      <xdr:spPr>
        <a:xfrm>
          <a:off x="14846300" y="512863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9" name="フローチャート: 判断 118">
          <a:extLst>
            <a:ext uri="{FF2B5EF4-FFF2-40B4-BE49-F238E27FC236}">
              <a16:creationId xmlns:a16="http://schemas.microsoft.com/office/drawing/2014/main" id="{00000000-0008-0000-0D00-000077000000}"/>
            </a:ext>
          </a:extLst>
        </xdr:cNvPr>
        <xdr:cNvSpPr/>
      </xdr:nvSpPr>
      <xdr:spPr>
        <a:xfrm>
          <a:off x="14744700" y="51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85725</xdr:rowOff>
    </xdr:from>
    <xdr:to>
      <xdr:col>76</xdr:col>
      <xdr:colOff>73025</xdr:colOff>
      <xdr:row>29</xdr:row>
      <xdr:rowOff>15875</xdr:rowOff>
    </xdr:to>
    <xdr:sp macro="" textlink="">
      <xdr:nvSpPr>
        <xdr:cNvPr id="125" name="楕円 124">
          <a:extLst>
            <a:ext uri="{FF2B5EF4-FFF2-40B4-BE49-F238E27FC236}">
              <a16:creationId xmlns:a16="http://schemas.microsoft.com/office/drawing/2014/main" id="{00000000-0008-0000-0D00-00007D000000}"/>
            </a:ext>
          </a:extLst>
        </xdr:cNvPr>
        <xdr:cNvSpPr/>
      </xdr:nvSpPr>
      <xdr:spPr>
        <a:xfrm>
          <a:off x="14744700" y="48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108602</xdr:rowOff>
    </xdr:from>
    <xdr:ext cx="340478" cy="259045"/>
    <xdr:sp macro="" textlink="">
      <xdr:nvSpPr>
        <xdr:cNvPr id="126" name="債務償還可能年数該当値テキスト">
          <a:extLst>
            <a:ext uri="{FF2B5EF4-FFF2-40B4-BE49-F238E27FC236}">
              <a16:creationId xmlns:a16="http://schemas.microsoft.com/office/drawing/2014/main" id="{00000000-0008-0000-0D00-00007E000000}"/>
            </a:ext>
          </a:extLst>
        </xdr:cNvPr>
        <xdr:cNvSpPr txBox="1"/>
      </xdr:nvSpPr>
      <xdr:spPr>
        <a:xfrm>
          <a:off x="14846300" y="47377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a:extLst>
            <a:ext uri="{FF2B5EF4-FFF2-40B4-BE49-F238E27FC236}">
              <a16:creationId xmlns:a16="http://schemas.microsoft.com/office/drawing/2014/main" id="{00000000-0008-0000-0D00-00007F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a:extLst>
            <a:ext uri="{FF2B5EF4-FFF2-40B4-BE49-F238E27FC236}">
              <a16:creationId xmlns:a16="http://schemas.microsoft.com/office/drawing/2014/main" id="{00000000-0008-0000-0D00-000080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426,631
422,522
405.86
207,768,967
203,704,925
3,169,981
100,097,096
250,437,413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E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E00-000037000000}"/>
            </a:ext>
          </a:extLst>
        </xdr:cNvPr>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E00-000039000000}"/>
            </a:ext>
          </a:extLst>
        </xdr:cNvPr>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E00-00003B000000}"/>
            </a:ext>
          </a:extLst>
        </xdr:cNvPr>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a:extLst>
            <a:ext uri="{FF2B5EF4-FFF2-40B4-BE49-F238E27FC236}">
              <a16:creationId xmlns:a16="http://schemas.microsoft.com/office/drawing/2014/main" id="{00000000-0008-0000-0E00-00003C000000}"/>
            </a:ext>
          </a:extLst>
        </xdr:cNvPr>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91694</xdr:rowOff>
    </xdr:from>
    <xdr:to>
      <xdr:col>24</xdr:col>
      <xdr:colOff>114300</xdr:colOff>
      <xdr:row>39</xdr:row>
      <xdr:rowOff>21844</xdr:rowOff>
    </xdr:to>
    <xdr:sp macro="" textlink="">
      <xdr:nvSpPr>
        <xdr:cNvPr id="68" name="楕円 67">
          <a:extLst>
            <a:ext uri="{FF2B5EF4-FFF2-40B4-BE49-F238E27FC236}">
              <a16:creationId xmlns:a16="http://schemas.microsoft.com/office/drawing/2014/main" id="{00000000-0008-0000-0E00-000044000000}"/>
            </a:ext>
          </a:extLst>
        </xdr:cNvPr>
        <xdr:cNvSpPr/>
      </xdr:nvSpPr>
      <xdr:spPr>
        <a:xfrm>
          <a:off x="45847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114571</xdr:rowOff>
    </xdr:from>
    <xdr:ext cx="405111" cy="259045"/>
    <xdr:sp macro="" textlink="">
      <xdr:nvSpPr>
        <xdr:cNvPr id="69" name="【道路】&#10;有形固定資産減価償却率該当値テキスト">
          <a:extLst>
            <a:ext uri="{FF2B5EF4-FFF2-40B4-BE49-F238E27FC236}">
              <a16:creationId xmlns:a16="http://schemas.microsoft.com/office/drawing/2014/main" id="{00000000-0008-0000-0E00-000045000000}"/>
            </a:ext>
          </a:extLst>
        </xdr:cNvPr>
        <xdr:cNvSpPr txBox="1"/>
      </xdr:nvSpPr>
      <xdr:spPr>
        <a:xfrm>
          <a:off x="4673600" y="645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132842</xdr:rowOff>
    </xdr:from>
    <xdr:to>
      <xdr:col>20</xdr:col>
      <xdr:colOff>38100</xdr:colOff>
      <xdr:row>39</xdr:row>
      <xdr:rowOff>62992</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142494</xdr:rowOff>
    </xdr:from>
    <xdr:to>
      <xdr:col>24</xdr:col>
      <xdr:colOff>63500</xdr:colOff>
      <xdr:row>39</xdr:row>
      <xdr:rowOff>12192</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flipV="1">
          <a:off x="3797300" y="665759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88409</xdr:rowOff>
    </xdr:from>
    <xdr:ext cx="405111" cy="259045"/>
    <xdr:sp macro="" textlink="">
      <xdr:nvSpPr>
        <xdr:cNvPr id="72" name="n_1aveValue【道路】&#10;有形固定資産減価償却率">
          <a:extLst>
            <a:ext uri="{FF2B5EF4-FFF2-40B4-BE49-F238E27FC236}">
              <a16:creationId xmlns:a16="http://schemas.microsoft.com/office/drawing/2014/main" id="{00000000-0008-0000-0E00-000048000000}"/>
            </a:ext>
          </a:extLst>
        </xdr:cNvPr>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3" name="n_2aveValue【道路】&#10;有形固定資産減価償却率">
          <a:extLst>
            <a:ext uri="{FF2B5EF4-FFF2-40B4-BE49-F238E27FC236}">
              <a16:creationId xmlns:a16="http://schemas.microsoft.com/office/drawing/2014/main" id="{00000000-0008-0000-0E00-000049000000}"/>
            </a:ext>
          </a:extLst>
        </xdr:cNvPr>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79519</xdr:rowOff>
    </xdr:from>
    <xdr:ext cx="405111" cy="259045"/>
    <xdr:sp macro="" textlink="">
      <xdr:nvSpPr>
        <xdr:cNvPr id="74" name="n_1mainValue【道路】&#10;有形固定資産減価償却率">
          <a:extLst>
            <a:ext uri="{FF2B5EF4-FFF2-40B4-BE49-F238E27FC236}">
              <a16:creationId xmlns:a16="http://schemas.microsoft.com/office/drawing/2014/main" id="{00000000-0008-0000-0E00-00004A000000}"/>
            </a:ext>
          </a:extLst>
        </xdr:cNvPr>
        <xdr:cNvSpPr txBox="1"/>
      </xdr:nvSpPr>
      <xdr:spPr>
        <a:xfrm>
          <a:off x="35820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id="{00000000-0008-0000-0E00-00005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1" name="【道路】&#10;一人当たり延長最小値テキスト">
          <a:extLst>
            <a:ext uri="{FF2B5EF4-FFF2-40B4-BE49-F238E27FC236}">
              <a16:creationId xmlns:a16="http://schemas.microsoft.com/office/drawing/2014/main" id="{00000000-0008-0000-0E00-000065000000}"/>
            </a:ext>
          </a:extLst>
        </xdr:cNvPr>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3" name="【道路】&#10;一人当たり延長最大値テキスト">
          <a:extLst>
            <a:ext uri="{FF2B5EF4-FFF2-40B4-BE49-F238E27FC236}">
              <a16:creationId xmlns:a16="http://schemas.microsoft.com/office/drawing/2014/main" id="{00000000-0008-0000-0E00-000067000000}"/>
            </a:ext>
          </a:extLst>
        </xdr:cNvPr>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133186</xdr:rowOff>
    </xdr:from>
    <xdr:ext cx="469744" cy="259045"/>
    <xdr:sp macro="" textlink="">
      <xdr:nvSpPr>
        <xdr:cNvPr id="105" name="【道路】&#10;一人当たり延長平均値テキスト">
          <a:extLst>
            <a:ext uri="{FF2B5EF4-FFF2-40B4-BE49-F238E27FC236}">
              <a16:creationId xmlns:a16="http://schemas.microsoft.com/office/drawing/2014/main" id="{00000000-0008-0000-0E00-000069000000}"/>
            </a:ext>
          </a:extLst>
        </xdr:cNvPr>
        <xdr:cNvSpPr txBox="1"/>
      </xdr:nvSpPr>
      <xdr:spPr>
        <a:xfrm>
          <a:off x="10515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6" name="フローチャート: 判断 105">
          <a:extLst>
            <a:ext uri="{FF2B5EF4-FFF2-40B4-BE49-F238E27FC236}">
              <a16:creationId xmlns:a16="http://schemas.microsoft.com/office/drawing/2014/main" id="{00000000-0008-0000-0E00-00006A000000}"/>
            </a:ext>
          </a:extLst>
        </xdr:cNvPr>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7" name="フローチャート: 判断 106">
          <a:extLst>
            <a:ext uri="{FF2B5EF4-FFF2-40B4-BE49-F238E27FC236}">
              <a16:creationId xmlns:a16="http://schemas.microsoft.com/office/drawing/2014/main" id="{00000000-0008-0000-0E00-00006B000000}"/>
            </a:ext>
          </a:extLst>
        </xdr:cNvPr>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08" name="フローチャート: 判断 107">
          <a:extLst>
            <a:ext uri="{FF2B5EF4-FFF2-40B4-BE49-F238E27FC236}">
              <a16:creationId xmlns:a16="http://schemas.microsoft.com/office/drawing/2014/main" id="{00000000-0008-0000-0E00-00006C000000}"/>
            </a:ext>
          </a:extLst>
        </xdr:cNvPr>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23332</xdr:rowOff>
    </xdr:from>
    <xdr:to>
      <xdr:col>55</xdr:col>
      <xdr:colOff>50800</xdr:colOff>
      <xdr:row>39</xdr:row>
      <xdr:rowOff>124932</xdr:rowOff>
    </xdr:to>
    <xdr:sp macro="" textlink="">
      <xdr:nvSpPr>
        <xdr:cNvPr id="114" name="楕円 113">
          <a:extLst>
            <a:ext uri="{FF2B5EF4-FFF2-40B4-BE49-F238E27FC236}">
              <a16:creationId xmlns:a16="http://schemas.microsoft.com/office/drawing/2014/main" id="{00000000-0008-0000-0E00-000072000000}"/>
            </a:ext>
          </a:extLst>
        </xdr:cNvPr>
        <xdr:cNvSpPr/>
      </xdr:nvSpPr>
      <xdr:spPr>
        <a:xfrm>
          <a:off x="10426700" y="67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1759</xdr:rowOff>
    </xdr:from>
    <xdr:ext cx="469744" cy="259045"/>
    <xdr:sp macro="" textlink="">
      <xdr:nvSpPr>
        <xdr:cNvPr id="115" name="【道路】&#10;一人当たり延長該当値テキスト">
          <a:extLst>
            <a:ext uri="{FF2B5EF4-FFF2-40B4-BE49-F238E27FC236}">
              <a16:creationId xmlns:a16="http://schemas.microsoft.com/office/drawing/2014/main" id="{00000000-0008-0000-0E00-000073000000}"/>
            </a:ext>
          </a:extLst>
        </xdr:cNvPr>
        <xdr:cNvSpPr txBox="1"/>
      </xdr:nvSpPr>
      <xdr:spPr>
        <a:xfrm>
          <a:off x="10515600" y="668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31496</xdr:rowOff>
    </xdr:from>
    <xdr:to>
      <xdr:col>50</xdr:col>
      <xdr:colOff>165100</xdr:colOff>
      <xdr:row>39</xdr:row>
      <xdr:rowOff>133096</xdr:rowOff>
    </xdr:to>
    <xdr:sp macro="" textlink="">
      <xdr:nvSpPr>
        <xdr:cNvPr id="116" name="楕円 115">
          <a:extLst>
            <a:ext uri="{FF2B5EF4-FFF2-40B4-BE49-F238E27FC236}">
              <a16:creationId xmlns:a16="http://schemas.microsoft.com/office/drawing/2014/main" id="{00000000-0008-0000-0E00-000074000000}"/>
            </a:ext>
          </a:extLst>
        </xdr:cNvPr>
        <xdr:cNvSpPr/>
      </xdr:nvSpPr>
      <xdr:spPr>
        <a:xfrm>
          <a:off x="9588500" y="67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74132</xdr:rowOff>
    </xdr:from>
    <xdr:to>
      <xdr:col>55</xdr:col>
      <xdr:colOff>0</xdr:colOff>
      <xdr:row>39</xdr:row>
      <xdr:rowOff>82296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flipV="1">
          <a:off x="9639300" y="676068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71464</xdr:rowOff>
    </xdr:from>
    <xdr:ext cx="469744" cy="259045"/>
    <xdr:sp macro="" textlink="">
      <xdr:nvSpPr>
        <xdr:cNvPr id="118" name="n_1aveValue【道路】&#10;一人当たり延長">
          <a:extLst>
            <a:ext uri="{FF2B5EF4-FFF2-40B4-BE49-F238E27FC236}">
              <a16:creationId xmlns:a16="http://schemas.microsoft.com/office/drawing/2014/main" id="{00000000-0008-0000-0E00-000076000000}"/>
            </a:ext>
          </a:extLst>
        </xdr:cNvPr>
        <xdr:cNvSpPr txBox="1"/>
      </xdr:nvSpPr>
      <xdr:spPr>
        <a:xfrm>
          <a:off x="93917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19" name="n_2aveValue【道路】&#10;一人当たり延長">
          <a:extLst>
            <a:ext uri="{FF2B5EF4-FFF2-40B4-BE49-F238E27FC236}">
              <a16:creationId xmlns:a16="http://schemas.microsoft.com/office/drawing/2014/main" id="{00000000-0008-0000-0E00-000077000000}"/>
            </a:ext>
          </a:extLst>
        </xdr:cNvPr>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124223</xdr:rowOff>
    </xdr:from>
    <xdr:ext cx="469744" cy="259045"/>
    <xdr:sp macro="" textlink="">
      <xdr:nvSpPr>
        <xdr:cNvPr id="120" name="n_1mainValue【道路】&#10;一人当たり延長">
          <a:extLst>
            <a:ext uri="{FF2B5EF4-FFF2-40B4-BE49-F238E27FC236}">
              <a16:creationId xmlns:a16="http://schemas.microsoft.com/office/drawing/2014/main" id="{00000000-0008-0000-0E00-000078000000}"/>
            </a:ext>
          </a:extLst>
        </xdr:cNvPr>
        <xdr:cNvSpPr txBox="1"/>
      </xdr:nvSpPr>
      <xdr:spPr>
        <a:xfrm>
          <a:off x="9391727" y="68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a:extLst>
            <a:ext uri="{FF2B5EF4-FFF2-40B4-BE49-F238E27FC236}">
              <a16:creationId xmlns:a16="http://schemas.microsoft.com/office/drawing/2014/main" id="{00000000-0008-0000-0E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5" name="【橋りょう・トンネル】&#10;有形固定資産減価償却率最小値テキスト">
          <a:extLst>
            <a:ext uri="{FF2B5EF4-FFF2-40B4-BE49-F238E27FC236}">
              <a16:creationId xmlns:a16="http://schemas.microsoft.com/office/drawing/2014/main" id="{00000000-0008-0000-0E00-00009100000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7" name="【橋りょう・トンネル】&#10;有形固定資産減価償却率最大値テキスト">
          <a:extLst>
            <a:ext uri="{FF2B5EF4-FFF2-40B4-BE49-F238E27FC236}">
              <a16:creationId xmlns:a16="http://schemas.microsoft.com/office/drawing/2014/main" id="{00000000-0008-0000-0E00-000093000000}"/>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49" name="【橋りょう・トンネル】&#10;有形固定資産減価償却率平均値テキスト">
          <a:extLst>
            <a:ext uri="{FF2B5EF4-FFF2-40B4-BE49-F238E27FC236}">
              <a16:creationId xmlns:a16="http://schemas.microsoft.com/office/drawing/2014/main" id="{00000000-0008-0000-0E00-000095000000}"/>
            </a:ext>
          </a:extLst>
        </xdr:cNvPr>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0" name="フローチャート: 判断 149">
          <a:extLst>
            <a:ext uri="{FF2B5EF4-FFF2-40B4-BE49-F238E27FC236}">
              <a16:creationId xmlns:a16="http://schemas.microsoft.com/office/drawing/2014/main" id="{00000000-0008-0000-0E00-000096000000}"/>
            </a:ext>
          </a:extLst>
        </xdr:cNvPr>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1" name="フローチャート: 判断 150">
          <a:extLst>
            <a:ext uri="{FF2B5EF4-FFF2-40B4-BE49-F238E27FC236}">
              <a16:creationId xmlns:a16="http://schemas.microsoft.com/office/drawing/2014/main" id="{00000000-0008-0000-0E00-000097000000}"/>
            </a:ext>
          </a:extLst>
        </xdr:cNvPr>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2" name="フローチャート: 判断 151">
          <a:extLst>
            <a:ext uri="{FF2B5EF4-FFF2-40B4-BE49-F238E27FC236}">
              <a16:creationId xmlns:a16="http://schemas.microsoft.com/office/drawing/2014/main" id="{00000000-0008-0000-0E00-000098000000}"/>
            </a:ext>
          </a:extLst>
        </xdr:cNvPr>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58" name="楕円 157">
          <a:extLst>
            <a:ext uri="{FF2B5EF4-FFF2-40B4-BE49-F238E27FC236}">
              <a16:creationId xmlns:a16="http://schemas.microsoft.com/office/drawing/2014/main" id="{00000000-0008-0000-0E00-00009E000000}"/>
            </a:ext>
          </a:extLst>
        </xdr:cNvPr>
        <xdr:cNvSpPr/>
      </xdr:nvSpPr>
      <xdr:spPr>
        <a:xfrm>
          <a:off x="4584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149877</xdr:rowOff>
    </xdr:from>
    <xdr:ext cx="405111" cy="259045"/>
    <xdr:sp macro="" textlink="">
      <xdr:nvSpPr>
        <xdr:cNvPr id="159" name="【橋りょう・トンネル】&#10;有形固定資産減価償却率該当値テキスト">
          <a:extLst>
            <a:ext uri="{FF2B5EF4-FFF2-40B4-BE49-F238E27FC236}">
              <a16:creationId xmlns:a16="http://schemas.microsoft.com/office/drawing/2014/main" id="{00000000-0008-0000-0E00-00009F000000}"/>
            </a:ext>
          </a:extLst>
        </xdr:cNvPr>
        <xdr:cNvSpPr txBox="1"/>
      </xdr:nvSpPr>
      <xdr:spPr>
        <a:xfrm>
          <a:off x="4673600" y="975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93980</xdr:rowOff>
    </xdr:from>
    <xdr:to>
      <xdr:col>20</xdr:col>
      <xdr:colOff>38100</xdr:colOff>
      <xdr:row>58</xdr:row>
      <xdr:rowOff>24130</xdr:rowOff>
    </xdr:to>
    <xdr:sp macro="" textlink="">
      <xdr:nvSpPr>
        <xdr:cNvPr id="160" name="楕円 159">
          <a:extLst>
            <a:ext uri="{FF2B5EF4-FFF2-40B4-BE49-F238E27FC236}">
              <a16:creationId xmlns:a16="http://schemas.microsoft.com/office/drawing/2014/main" id="{00000000-0008-0000-0E00-0000A0000000}"/>
            </a:ext>
          </a:extLst>
        </xdr:cNvPr>
        <xdr:cNvSpPr/>
      </xdr:nvSpPr>
      <xdr:spPr>
        <a:xfrm>
          <a:off x="3746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57</xdr:row>
      <xdr:rowOff>144780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flipV="1">
          <a:off x="3797300" y="98869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62" name="n_1aveValue【橋りょう・トンネル】&#10;有形固定資産減価償却率">
          <a:extLst>
            <a:ext uri="{FF2B5EF4-FFF2-40B4-BE49-F238E27FC236}">
              <a16:creationId xmlns:a16="http://schemas.microsoft.com/office/drawing/2014/main" id="{00000000-0008-0000-0E00-0000A2000000}"/>
            </a:ext>
          </a:extLst>
        </xdr:cNvPr>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63" name="n_2aveValue【橋りょう・トンネル】&#10;有形固定資産減価償却率">
          <a:extLst>
            <a:ext uri="{FF2B5EF4-FFF2-40B4-BE49-F238E27FC236}">
              <a16:creationId xmlns:a16="http://schemas.microsoft.com/office/drawing/2014/main" id="{00000000-0008-0000-0E00-0000A3000000}"/>
            </a:ext>
          </a:extLst>
        </xdr:cNvPr>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40657</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00000000-0008-0000-0E00-0000A4000000}"/>
            </a:ext>
          </a:extLst>
        </xdr:cNvPr>
        <xdr:cNvSpPr txBox="1"/>
      </xdr:nvSpPr>
      <xdr:spPr>
        <a:xfrm>
          <a:off x="3582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a:extLst>
            <a:ext uri="{FF2B5EF4-FFF2-40B4-BE49-F238E27FC236}">
              <a16:creationId xmlns:a16="http://schemas.microsoft.com/office/drawing/2014/main" id="{00000000-0008-0000-0E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87" name="【橋りょう・トンネル】&#10;一人当たり有形固定資産（償却資産）額最小値テキスト">
          <a:extLst>
            <a:ext uri="{FF2B5EF4-FFF2-40B4-BE49-F238E27FC236}">
              <a16:creationId xmlns:a16="http://schemas.microsoft.com/office/drawing/2014/main" id="{00000000-0008-0000-0E00-0000BB000000}"/>
            </a:ext>
          </a:extLst>
        </xdr:cNvPr>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9" name="【橋りょう・トンネル】&#10;一人当たり有形固定資産（償却資産）額最大値テキスト">
          <a:extLst>
            <a:ext uri="{FF2B5EF4-FFF2-40B4-BE49-F238E27FC236}">
              <a16:creationId xmlns:a16="http://schemas.microsoft.com/office/drawing/2014/main" id="{00000000-0008-0000-0E00-0000BD000000}"/>
            </a:ext>
          </a:extLst>
        </xdr:cNvPr>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32734</xdr:rowOff>
    </xdr:from>
    <xdr:ext cx="534377" cy="259045"/>
    <xdr:sp macro="" textlink="">
      <xdr:nvSpPr>
        <xdr:cNvPr id="191" name="【橋りょう・トンネル】&#10;一人当たり有形固定資産（償却資産）額平均値テキスト">
          <a:extLst>
            <a:ext uri="{FF2B5EF4-FFF2-40B4-BE49-F238E27FC236}">
              <a16:creationId xmlns:a16="http://schemas.microsoft.com/office/drawing/2014/main" id="{00000000-0008-0000-0E00-0000BF000000}"/>
            </a:ext>
          </a:extLst>
        </xdr:cNvPr>
        <xdr:cNvSpPr txBox="1"/>
      </xdr:nvSpPr>
      <xdr:spPr>
        <a:xfrm>
          <a:off x="10515600" y="1031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92" name="フローチャート: 判断 191">
          <a:extLst>
            <a:ext uri="{FF2B5EF4-FFF2-40B4-BE49-F238E27FC236}">
              <a16:creationId xmlns:a16="http://schemas.microsoft.com/office/drawing/2014/main" id="{00000000-0008-0000-0E00-0000C0000000}"/>
            </a:ext>
          </a:extLst>
        </xdr:cNvPr>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93" name="フローチャート: 判断 192">
          <a:extLst>
            <a:ext uri="{FF2B5EF4-FFF2-40B4-BE49-F238E27FC236}">
              <a16:creationId xmlns:a16="http://schemas.microsoft.com/office/drawing/2014/main" id="{00000000-0008-0000-0E00-0000C1000000}"/>
            </a:ext>
          </a:extLst>
        </xdr:cNvPr>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94" name="フローチャート: 判断 193">
          <a:extLst>
            <a:ext uri="{FF2B5EF4-FFF2-40B4-BE49-F238E27FC236}">
              <a16:creationId xmlns:a16="http://schemas.microsoft.com/office/drawing/2014/main" id="{00000000-0008-0000-0E00-0000C2000000}"/>
            </a:ext>
          </a:extLst>
        </xdr:cNvPr>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61287</xdr:rowOff>
    </xdr:from>
    <xdr:to>
      <xdr:col>55</xdr:col>
      <xdr:colOff>50800</xdr:colOff>
      <xdr:row>61</xdr:row>
      <xdr:rowOff>162887</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10426700" y="105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39714</xdr:rowOff>
    </xdr:from>
    <xdr:ext cx="534377" cy="259045"/>
    <xdr:sp macro="" textlink="">
      <xdr:nvSpPr>
        <xdr:cNvPr id="201" name="【橋りょう・トンネル】&#10;一人当たり有形固定資産（償却資産）額該当値テキスト">
          <a:extLst>
            <a:ext uri="{FF2B5EF4-FFF2-40B4-BE49-F238E27FC236}">
              <a16:creationId xmlns:a16="http://schemas.microsoft.com/office/drawing/2014/main" id="{00000000-0008-0000-0E00-0000C9000000}"/>
            </a:ext>
          </a:extLst>
        </xdr:cNvPr>
        <xdr:cNvSpPr txBox="1"/>
      </xdr:nvSpPr>
      <xdr:spPr>
        <a:xfrm>
          <a:off x="10515600" y="104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67565</xdr:rowOff>
    </xdr:from>
    <xdr:to>
      <xdr:col>50</xdr:col>
      <xdr:colOff>165100</xdr:colOff>
      <xdr:row>61</xdr:row>
      <xdr:rowOff>169165</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9588500" y="105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112087</xdr:rowOff>
    </xdr:from>
    <xdr:to>
      <xdr:col>55</xdr:col>
      <xdr:colOff>0</xdr:colOff>
      <xdr:row>61</xdr:row>
      <xdr:rowOff>118365</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flipV="1">
          <a:off x="9639300" y="10570537"/>
          <a:ext cx="8382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156650</xdr:rowOff>
    </xdr:from>
    <xdr:ext cx="534377" cy="259045"/>
    <xdr:sp macro="" textlink="">
      <xdr:nvSpPr>
        <xdr:cNvPr id="204" name="n_1aveValue【橋りょう・トンネル】&#10;一人当たり有形固定資産（償却資産）額">
          <a:extLst>
            <a:ext uri="{FF2B5EF4-FFF2-40B4-BE49-F238E27FC236}">
              <a16:creationId xmlns:a16="http://schemas.microsoft.com/office/drawing/2014/main" id="{00000000-0008-0000-0E00-0000CC000000}"/>
            </a:ext>
          </a:extLst>
        </xdr:cNvPr>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05" name="n_2aveValue【橋りょう・トンネル】&#10;一人当たり有形固定資産（償却資産）額">
          <a:extLst>
            <a:ext uri="{FF2B5EF4-FFF2-40B4-BE49-F238E27FC236}">
              <a16:creationId xmlns:a16="http://schemas.microsoft.com/office/drawing/2014/main" id="{00000000-0008-0000-0E00-0000CD000000}"/>
            </a:ext>
          </a:extLst>
        </xdr:cNvPr>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160292</xdr:rowOff>
    </xdr:from>
    <xdr:ext cx="534377" cy="259045"/>
    <xdr:sp macro="" textlink="">
      <xdr:nvSpPr>
        <xdr:cNvPr id="206" name="n_1mainValue【橋りょう・トンネル】&#10;一人当たり有形固定資産（償却資産）額">
          <a:extLst>
            <a:ext uri="{FF2B5EF4-FFF2-40B4-BE49-F238E27FC236}">
              <a16:creationId xmlns:a16="http://schemas.microsoft.com/office/drawing/2014/main" id="{00000000-0008-0000-0E00-0000CE000000}"/>
            </a:ext>
          </a:extLst>
        </xdr:cNvPr>
        <xdr:cNvSpPr txBox="1"/>
      </xdr:nvSpPr>
      <xdr:spPr>
        <a:xfrm>
          <a:off x="9359411" y="106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a:extLst>
            <a:ext uri="{FF2B5EF4-FFF2-40B4-BE49-F238E27FC236}">
              <a16:creationId xmlns:a16="http://schemas.microsoft.com/office/drawing/2014/main" id="{00000000-0008-0000-0E00-0000E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32" name="【公営住宅】&#10;有形固定資産減価償却率最小値テキスト">
          <a:extLst>
            <a:ext uri="{FF2B5EF4-FFF2-40B4-BE49-F238E27FC236}">
              <a16:creationId xmlns:a16="http://schemas.microsoft.com/office/drawing/2014/main" id="{00000000-0008-0000-0E00-0000E8000000}"/>
            </a:ext>
          </a:extLst>
        </xdr:cNvPr>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34" name="【公営住宅】&#10;有形固定資産減価償却率最大値テキスト">
          <a:extLst>
            <a:ext uri="{FF2B5EF4-FFF2-40B4-BE49-F238E27FC236}">
              <a16:creationId xmlns:a16="http://schemas.microsoft.com/office/drawing/2014/main" id="{00000000-0008-0000-0E00-0000EA000000}"/>
            </a:ext>
          </a:extLst>
        </xdr:cNvPr>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36" name="【公営住宅】&#10;有形固定資産減価償却率平均値テキスト">
          <a:extLst>
            <a:ext uri="{FF2B5EF4-FFF2-40B4-BE49-F238E27FC236}">
              <a16:creationId xmlns:a16="http://schemas.microsoft.com/office/drawing/2014/main" id="{00000000-0008-0000-0E00-0000EC000000}"/>
            </a:ext>
          </a:extLst>
        </xdr:cNvPr>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40639</xdr:rowOff>
    </xdr:from>
    <xdr:to>
      <xdr:col>24</xdr:col>
      <xdr:colOff>114300</xdr:colOff>
      <xdr:row>81</xdr:row>
      <xdr:rowOff>142239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45847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63516</xdr:rowOff>
    </xdr:from>
    <xdr:ext cx="405111" cy="259045"/>
    <xdr:sp macro="" textlink="">
      <xdr:nvSpPr>
        <xdr:cNvPr id="246" name="【公営住宅】&#10;有形固定資産減価償却率該当値テキスト">
          <a:extLst>
            <a:ext uri="{FF2B5EF4-FFF2-40B4-BE49-F238E27FC236}">
              <a16:creationId xmlns:a16="http://schemas.microsoft.com/office/drawing/2014/main" id="{00000000-0008-0000-0E00-0000F6000000}"/>
            </a:ext>
          </a:extLst>
        </xdr:cNvPr>
        <xdr:cNvSpPr txBox="1"/>
      </xdr:nvSpPr>
      <xdr:spPr>
        <a:xfrm>
          <a:off x="4673600"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97789</xdr:rowOff>
    </xdr:from>
    <xdr:to>
      <xdr:col>20</xdr:col>
      <xdr:colOff>38100</xdr:colOff>
      <xdr:row>82</xdr:row>
      <xdr:rowOff>27939</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3746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91439</xdr:rowOff>
    </xdr:from>
    <xdr:to>
      <xdr:col>24</xdr:col>
      <xdr:colOff>63500</xdr:colOff>
      <xdr:row>81</xdr:row>
      <xdr:rowOff>148589</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3797300" y="139788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49" name="n_1aveValue【公営住宅】&#10;有形固定資産減価償却率">
          <a:extLst>
            <a:ext uri="{FF2B5EF4-FFF2-40B4-BE49-F238E27FC236}">
              <a16:creationId xmlns:a16="http://schemas.microsoft.com/office/drawing/2014/main" id="{00000000-0008-0000-0E00-0000F9000000}"/>
            </a:ext>
          </a:extLst>
        </xdr:cNvPr>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50" name="n_2aveValue【公営住宅】&#10;有形固定資産減価償却率">
          <a:extLst>
            <a:ext uri="{FF2B5EF4-FFF2-40B4-BE49-F238E27FC236}">
              <a16:creationId xmlns:a16="http://schemas.microsoft.com/office/drawing/2014/main" id="{00000000-0008-0000-0E00-0000FA000000}"/>
            </a:ext>
          </a:extLst>
        </xdr:cNvPr>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44466</xdr:rowOff>
    </xdr:from>
    <xdr:ext cx="405111" cy="259045"/>
    <xdr:sp macro="" textlink="">
      <xdr:nvSpPr>
        <xdr:cNvPr id="251" name="n_1mainValue【公営住宅】&#10;有形固定資産減価償却率">
          <a:extLst>
            <a:ext uri="{FF2B5EF4-FFF2-40B4-BE49-F238E27FC236}">
              <a16:creationId xmlns:a16="http://schemas.microsoft.com/office/drawing/2014/main" id="{00000000-0008-0000-0E00-0000FB000000}"/>
            </a:ext>
          </a:extLst>
        </xdr:cNvPr>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a:extLst>
            <a:ext uri="{FF2B5EF4-FFF2-40B4-BE49-F238E27FC236}">
              <a16:creationId xmlns:a16="http://schemas.microsoft.com/office/drawing/2014/main" id="{00000000-0008-0000-0E00-00001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公営住宅】&#10;一人当たり面積最小値テキスト">
          <a:extLst>
            <a:ext uri="{FF2B5EF4-FFF2-40B4-BE49-F238E27FC236}">
              <a16:creationId xmlns:a16="http://schemas.microsoft.com/office/drawing/2014/main" id="{00000000-0008-0000-0E00-000012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76" name="【公営住宅】&#10;一人当たり面積最大値テキスト">
          <a:extLst>
            <a:ext uri="{FF2B5EF4-FFF2-40B4-BE49-F238E27FC236}">
              <a16:creationId xmlns:a16="http://schemas.microsoft.com/office/drawing/2014/main" id="{00000000-0008-0000-0E00-000014010000}"/>
            </a:ext>
          </a:extLst>
        </xdr:cNvPr>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78" name="【公営住宅】&#10;一人当たり面積平均値テキスト">
          <a:extLst>
            <a:ext uri="{FF2B5EF4-FFF2-40B4-BE49-F238E27FC236}">
              <a16:creationId xmlns:a16="http://schemas.microsoft.com/office/drawing/2014/main" id="{00000000-0008-0000-0E00-000016010000}"/>
            </a:ext>
          </a:extLst>
        </xdr:cNvPr>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165151</xdr:rowOff>
    </xdr:from>
    <xdr:to>
      <xdr:col>55</xdr:col>
      <xdr:colOff>50800</xdr:colOff>
      <xdr:row>78</xdr:row>
      <xdr:rowOff>95301</xdr:rowOff>
    </xdr:to>
    <xdr:sp macro="" textlink="">
      <xdr:nvSpPr>
        <xdr:cNvPr id="287" name="楕円 286">
          <a:extLst>
            <a:ext uri="{FF2B5EF4-FFF2-40B4-BE49-F238E27FC236}">
              <a16:creationId xmlns:a16="http://schemas.microsoft.com/office/drawing/2014/main" id="{00000000-0008-0000-0E00-00001F010000}"/>
            </a:ext>
          </a:extLst>
        </xdr:cNvPr>
        <xdr:cNvSpPr/>
      </xdr:nvSpPr>
      <xdr:spPr>
        <a:xfrm>
          <a:off x="10426700" y="133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16578</xdr:rowOff>
    </xdr:from>
    <xdr:ext cx="469744" cy="259045"/>
    <xdr:sp macro="" textlink="">
      <xdr:nvSpPr>
        <xdr:cNvPr id="288" name="【公営住宅】&#10;一人当たり面積該当値テキスト">
          <a:extLst>
            <a:ext uri="{FF2B5EF4-FFF2-40B4-BE49-F238E27FC236}">
              <a16:creationId xmlns:a16="http://schemas.microsoft.com/office/drawing/2014/main" id="{00000000-0008-0000-0E00-000020010000}"/>
            </a:ext>
          </a:extLst>
        </xdr:cNvPr>
        <xdr:cNvSpPr txBox="1"/>
      </xdr:nvSpPr>
      <xdr:spPr>
        <a:xfrm>
          <a:off x="10515600" y="1321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33934</xdr:rowOff>
    </xdr:from>
    <xdr:to>
      <xdr:col>50</xdr:col>
      <xdr:colOff>165100</xdr:colOff>
      <xdr:row>78</xdr:row>
      <xdr:rowOff>135534</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9588500" y="134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44501</xdr:rowOff>
    </xdr:from>
    <xdr:to>
      <xdr:col>55</xdr:col>
      <xdr:colOff>0</xdr:colOff>
      <xdr:row>78</xdr:row>
      <xdr:rowOff>84734</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9639300" y="13417601"/>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139464</xdr:rowOff>
    </xdr:from>
    <xdr:ext cx="469744" cy="259045"/>
    <xdr:sp macro="" textlink="">
      <xdr:nvSpPr>
        <xdr:cNvPr id="291" name="n_1aveValue【公営住宅】&#10;一人当たり面積">
          <a:extLst>
            <a:ext uri="{FF2B5EF4-FFF2-40B4-BE49-F238E27FC236}">
              <a16:creationId xmlns:a16="http://schemas.microsoft.com/office/drawing/2014/main" id="{00000000-0008-0000-0E00-000023010000}"/>
            </a:ext>
          </a:extLst>
        </xdr:cNvPr>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92" name="n_2aveValue【公営住宅】&#10;一人当たり面積">
          <a:extLst>
            <a:ext uri="{FF2B5EF4-FFF2-40B4-BE49-F238E27FC236}">
              <a16:creationId xmlns:a16="http://schemas.microsoft.com/office/drawing/2014/main" id="{00000000-0008-0000-0E00-000024010000}"/>
            </a:ext>
          </a:extLst>
        </xdr:cNvPr>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152061</xdr:rowOff>
    </xdr:from>
    <xdr:ext cx="469744" cy="259045"/>
    <xdr:sp macro="" textlink="">
      <xdr:nvSpPr>
        <xdr:cNvPr id="293" name="n_1mainValue【公営住宅】&#10;一人当たり面積">
          <a:extLst>
            <a:ext uri="{FF2B5EF4-FFF2-40B4-BE49-F238E27FC236}">
              <a16:creationId xmlns:a16="http://schemas.microsoft.com/office/drawing/2014/main" id="{00000000-0008-0000-0E00-000025010000}"/>
            </a:ext>
          </a:extLst>
        </xdr:cNvPr>
        <xdr:cNvSpPr txBox="1"/>
      </xdr:nvSpPr>
      <xdr:spPr>
        <a:xfrm>
          <a:off x="9391727" y="1318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港湾・漁港】&#10;有形固定資産減価償却率グラフ枠">
          <a:extLst>
            <a:ext uri="{FF2B5EF4-FFF2-40B4-BE49-F238E27FC236}">
              <a16:creationId xmlns:a16="http://schemas.microsoft.com/office/drawing/2014/main" id="{00000000-0008-0000-0E00-00003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19" name="【港湾・漁港】&#10;有形固定資産減価償却率最小値テキスト">
          <a:extLst>
            <a:ext uri="{FF2B5EF4-FFF2-40B4-BE49-F238E27FC236}">
              <a16:creationId xmlns:a16="http://schemas.microsoft.com/office/drawing/2014/main" id="{00000000-0008-0000-0E00-00003F010000}"/>
            </a:ext>
          </a:extLst>
        </xdr:cNvPr>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21" name="【港湾・漁港】&#10;有形固定資産減価償却率最大値テキスト">
          <a:extLst>
            <a:ext uri="{FF2B5EF4-FFF2-40B4-BE49-F238E27FC236}">
              <a16:creationId xmlns:a16="http://schemas.microsoft.com/office/drawing/2014/main" id="{00000000-0008-0000-0E00-000041010000}"/>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43832</xdr:rowOff>
    </xdr:from>
    <xdr:ext cx="405111" cy="259045"/>
    <xdr:sp macro="" textlink="">
      <xdr:nvSpPr>
        <xdr:cNvPr id="323" name="【港湾・漁港】&#10;有形固定資産減価償却率平均値テキスト">
          <a:extLst>
            <a:ext uri="{FF2B5EF4-FFF2-40B4-BE49-F238E27FC236}">
              <a16:creationId xmlns:a16="http://schemas.microsoft.com/office/drawing/2014/main" id="{00000000-0008-0000-0E00-000043010000}"/>
            </a:ext>
          </a:extLst>
        </xdr:cNvPr>
        <xdr:cNvSpPr txBox="1"/>
      </xdr:nvSpPr>
      <xdr:spPr>
        <a:xfrm>
          <a:off x="4673600" y="1770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24" name="フローチャート: 判断 323">
          <a:extLst>
            <a:ext uri="{FF2B5EF4-FFF2-40B4-BE49-F238E27FC236}">
              <a16:creationId xmlns:a16="http://schemas.microsoft.com/office/drawing/2014/main" id="{00000000-0008-0000-0E00-000044010000}"/>
            </a:ext>
          </a:extLst>
        </xdr:cNvPr>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25" name="フローチャート: 判断 324">
          <a:extLst>
            <a:ext uri="{FF2B5EF4-FFF2-40B4-BE49-F238E27FC236}">
              <a16:creationId xmlns:a16="http://schemas.microsoft.com/office/drawing/2014/main" id="{00000000-0008-0000-0E00-000045010000}"/>
            </a:ext>
          </a:extLst>
        </xdr:cNvPr>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132080</xdr:rowOff>
    </xdr:from>
    <xdr:to>
      <xdr:col>15</xdr:col>
      <xdr:colOff>101600</xdr:colOff>
      <xdr:row>106</xdr:row>
      <xdr:rowOff>62230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2857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92075</xdr:rowOff>
    </xdr:from>
    <xdr:to>
      <xdr:col>24</xdr:col>
      <xdr:colOff>114300</xdr:colOff>
      <xdr:row>101</xdr:row>
      <xdr:rowOff>22225</xdr:rowOff>
    </xdr:to>
    <xdr:sp macro="" textlink="">
      <xdr:nvSpPr>
        <xdr:cNvPr id="332" name="楕円 331">
          <a:extLst>
            <a:ext uri="{FF2B5EF4-FFF2-40B4-BE49-F238E27FC236}">
              <a16:creationId xmlns:a16="http://schemas.microsoft.com/office/drawing/2014/main" id="{00000000-0008-0000-0E00-00004C010000}"/>
            </a:ext>
          </a:extLst>
        </xdr:cNvPr>
        <xdr:cNvSpPr/>
      </xdr:nvSpPr>
      <xdr:spPr>
        <a:xfrm>
          <a:off x="45847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45102</xdr:rowOff>
    </xdr:from>
    <xdr:ext cx="405111" cy="259045"/>
    <xdr:sp macro="" textlink="">
      <xdr:nvSpPr>
        <xdr:cNvPr id="333" name="【港湾・漁港】&#10;有形固定資産減価償却率該当値テキスト">
          <a:extLst>
            <a:ext uri="{FF2B5EF4-FFF2-40B4-BE49-F238E27FC236}">
              <a16:creationId xmlns:a16="http://schemas.microsoft.com/office/drawing/2014/main" id="{00000000-0008-0000-0E00-00004D010000}"/>
            </a:ext>
          </a:extLst>
        </xdr:cNvPr>
        <xdr:cNvSpPr txBox="1"/>
      </xdr:nvSpPr>
      <xdr:spPr>
        <a:xfrm>
          <a:off x="4673600" y="1719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101600</xdr:rowOff>
    </xdr:from>
    <xdr:to>
      <xdr:col>20</xdr:col>
      <xdr:colOff>38100</xdr:colOff>
      <xdr:row>101</xdr:row>
      <xdr:rowOff>31750</xdr:rowOff>
    </xdr:to>
    <xdr:sp macro="" textlink="">
      <xdr:nvSpPr>
        <xdr:cNvPr id="334" name="楕円 333">
          <a:extLst>
            <a:ext uri="{FF2B5EF4-FFF2-40B4-BE49-F238E27FC236}">
              <a16:creationId xmlns:a16="http://schemas.microsoft.com/office/drawing/2014/main" id="{00000000-0008-0000-0E00-00004E010000}"/>
            </a:ext>
          </a:extLst>
        </xdr:cNvPr>
        <xdr:cNvSpPr/>
      </xdr:nvSpPr>
      <xdr:spPr>
        <a:xfrm>
          <a:off x="3746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142875</xdr:rowOff>
    </xdr:from>
    <xdr:to>
      <xdr:col>24</xdr:col>
      <xdr:colOff>63500</xdr:colOff>
      <xdr:row>100</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flipV="1">
          <a:off x="3797300" y="172878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3827</xdr:rowOff>
    </xdr:from>
    <xdr:ext cx="405111" cy="259045"/>
    <xdr:sp macro="" textlink="">
      <xdr:nvSpPr>
        <xdr:cNvPr id="336" name="n_1aveValue【港湾・漁港】&#10;有形固定資産減価償却率">
          <a:extLst>
            <a:ext uri="{FF2B5EF4-FFF2-40B4-BE49-F238E27FC236}">
              <a16:creationId xmlns:a16="http://schemas.microsoft.com/office/drawing/2014/main" id="{00000000-0008-0000-0E00-000050010000}"/>
            </a:ext>
          </a:extLst>
        </xdr:cNvPr>
        <xdr:cNvSpPr txBox="1"/>
      </xdr:nvSpPr>
      <xdr:spPr>
        <a:xfrm>
          <a:off x="35820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337" name="n_2aveValue【港湾・漁港】&#10;有形固定資産減価償却率">
          <a:extLst>
            <a:ext uri="{FF2B5EF4-FFF2-40B4-BE49-F238E27FC236}">
              <a16:creationId xmlns:a16="http://schemas.microsoft.com/office/drawing/2014/main" id="{00000000-0008-0000-0E00-000051010000}"/>
            </a:ext>
          </a:extLst>
        </xdr:cNvPr>
        <xdr:cNvSpPr txBox="1"/>
      </xdr:nvSpPr>
      <xdr:spPr>
        <a:xfrm>
          <a:off x="2705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48277</xdr:rowOff>
    </xdr:from>
    <xdr:ext cx="405111" cy="259045"/>
    <xdr:sp macro="" textlink="">
      <xdr:nvSpPr>
        <xdr:cNvPr id="338" name="n_1mainValue【港湾・漁港】&#10;有形固定資産減価償却率">
          <a:extLst>
            <a:ext uri="{FF2B5EF4-FFF2-40B4-BE49-F238E27FC236}">
              <a16:creationId xmlns:a16="http://schemas.microsoft.com/office/drawing/2014/main" id="{00000000-0008-0000-0E00-000052010000}"/>
            </a:ext>
          </a:extLst>
        </xdr:cNvPr>
        <xdr:cNvSpPr txBox="1"/>
      </xdr:nvSpPr>
      <xdr:spPr>
        <a:xfrm>
          <a:off x="35820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a:extLst>
            <a:ext uri="{FF2B5EF4-FFF2-40B4-BE49-F238E27FC236}">
              <a16:creationId xmlns:a16="http://schemas.microsoft.com/office/drawing/2014/main" id="{00000000-0008-0000-0E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63" name="【港湾・漁港】&#10;一人当たり有形固定資産（償却資産）額最小値テキスト">
          <a:extLst>
            <a:ext uri="{FF2B5EF4-FFF2-40B4-BE49-F238E27FC236}">
              <a16:creationId xmlns:a16="http://schemas.microsoft.com/office/drawing/2014/main" id="{00000000-0008-0000-0E00-00006B010000}"/>
            </a:ext>
          </a:extLst>
        </xdr:cNvPr>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65" name="【港湾・漁港】&#10;一人当たり有形固定資産（償却資産）額最大値テキスト">
          <a:extLst>
            <a:ext uri="{FF2B5EF4-FFF2-40B4-BE49-F238E27FC236}">
              <a16:creationId xmlns:a16="http://schemas.microsoft.com/office/drawing/2014/main" id="{00000000-0008-0000-0E00-00006D010000}"/>
            </a:ext>
          </a:extLst>
        </xdr:cNvPr>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59335</xdr:rowOff>
    </xdr:from>
    <xdr:ext cx="534377" cy="259045"/>
    <xdr:sp macro="" textlink="">
      <xdr:nvSpPr>
        <xdr:cNvPr id="367" name="【港湾・漁港】&#10;一人当たり有形固定資産（償却資産）額平均値テキスト">
          <a:extLst>
            <a:ext uri="{FF2B5EF4-FFF2-40B4-BE49-F238E27FC236}">
              <a16:creationId xmlns:a16="http://schemas.microsoft.com/office/drawing/2014/main" id="{00000000-0008-0000-0E00-00006F010000}"/>
            </a:ext>
          </a:extLst>
        </xdr:cNvPr>
        <xdr:cNvSpPr txBox="1"/>
      </xdr:nvSpPr>
      <xdr:spPr>
        <a:xfrm>
          <a:off x="10515600" y="1840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68" name="フローチャート: 判断 367">
          <a:extLst>
            <a:ext uri="{FF2B5EF4-FFF2-40B4-BE49-F238E27FC236}">
              <a16:creationId xmlns:a16="http://schemas.microsoft.com/office/drawing/2014/main" id="{00000000-0008-0000-0E00-000070010000}"/>
            </a:ext>
          </a:extLst>
        </xdr:cNvPr>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69" name="フローチャート: 判断 368">
          <a:extLst>
            <a:ext uri="{FF2B5EF4-FFF2-40B4-BE49-F238E27FC236}">
              <a16:creationId xmlns:a16="http://schemas.microsoft.com/office/drawing/2014/main" id="{00000000-0008-0000-0E00-000071010000}"/>
            </a:ext>
          </a:extLst>
        </xdr:cNvPr>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67188</xdr:rowOff>
    </xdr:from>
    <xdr:to>
      <xdr:col>46</xdr:col>
      <xdr:colOff>38100</xdr:colOff>
      <xdr:row>108</xdr:row>
      <xdr:rowOff>168788</xdr:rowOff>
    </xdr:to>
    <xdr:sp macro="" textlink="">
      <xdr:nvSpPr>
        <xdr:cNvPr id="370" name="フローチャート: 判断 369">
          <a:extLst>
            <a:ext uri="{FF2B5EF4-FFF2-40B4-BE49-F238E27FC236}">
              <a16:creationId xmlns:a16="http://schemas.microsoft.com/office/drawing/2014/main" id="{00000000-0008-0000-0E00-000072010000}"/>
            </a:ext>
          </a:extLst>
        </xdr:cNvPr>
        <xdr:cNvSpPr/>
      </xdr:nvSpPr>
      <xdr:spPr>
        <a:xfrm>
          <a:off x="8699500" y="1858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149664</xdr:rowOff>
    </xdr:from>
    <xdr:to>
      <xdr:col>55</xdr:col>
      <xdr:colOff>50800</xdr:colOff>
      <xdr:row>107</xdr:row>
      <xdr:rowOff>79814</xdr:rowOff>
    </xdr:to>
    <xdr:sp macro="" textlink="">
      <xdr:nvSpPr>
        <xdr:cNvPr id="376" name="楕円 375">
          <a:extLst>
            <a:ext uri="{FF2B5EF4-FFF2-40B4-BE49-F238E27FC236}">
              <a16:creationId xmlns:a16="http://schemas.microsoft.com/office/drawing/2014/main" id="{00000000-0008-0000-0E00-000078010000}"/>
            </a:ext>
          </a:extLst>
        </xdr:cNvPr>
        <xdr:cNvSpPr/>
      </xdr:nvSpPr>
      <xdr:spPr>
        <a:xfrm>
          <a:off x="10426700" y="183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1091</xdr:rowOff>
    </xdr:from>
    <xdr:ext cx="534377" cy="259045"/>
    <xdr:sp macro="" textlink="">
      <xdr:nvSpPr>
        <xdr:cNvPr id="377" name="【港湾・漁港】&#10;一人当たり有形固定資産（償却資産）額該当値テキスト">
          <a:extLst>
            <a:ext uri="{FF2B5EF4-FFF2-40B4-BE49-F238E27FC236}">
              <a16:creationId xmlns:a16="http://schemas.microsoft.com/office/drawing/2014/main" id="{00000000-0008-0000-0E00-000079010000}"/>
            </a:ext>
          </a:extLst>
        </xdr:cNvPr>
        <xdr:cNvSpPr txBox="1"/>
      </xdr:nvSpPr>
      <xdr:spPr>
        <a:xfrm>
          <a:off x="10515600" y="181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155020</xdr:rowOff>
    </xdr:from>
    <xdr:to>
      <xdr:col>50</xdr:col>
      <xdr:colOff>165100</xdr:colOff>
      <xdr:row>107</xdr:row>
      <xdr:rowOff>85170</xdr:rowOff>
    </xdr:to>
    <xdr:sp macro="" textlink="">
      <xdr:nvSpPr>
        <xdr:cNvPr id="378" name="楕円 377">
          <a:extLst>
            <a:ext uri="{FF2B5EF4-FFF2-40B4-BE49-F238E27FC236}">
              <a16:creationId xmlns:a16="http://schemas.microsoft.com/office/drawing/2014/main" id="{00000000-0008-0000-0E00-00007A010000}"/>
            </a:ext>
          </a:extLst>
        </xdr:cNvPr>
        <xdr:cNvSpPr/>
      </xdr:nvSpPr>
      <xdr:spPr>
        <a:xfrm>
          <a:off x="9588500" y="183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29014</xdr:rowOff>
    </xdr:from>
    <xdr:to>
      <xdr:col>55</xdr:col>
      <xdr:colOff>0</xdr:colOff>
      <xdr:row>107</xdr:row>
      <xdr:rowOff>34370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flipV="1">
          <a:off x="9639300" y="18374164"/>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158932</xdr:rowOff>
    </xdr:from>
    <xdr:ext cx="534377" cy="259045"/>
    <xdr:sp macro="" textlink="">
      <xdr:nvSpPr>
        <xdr:cNvPr id="380" name="n_1aveValue【港湾・漁港】&#10;一人当たり有形固定資産（償却資産）額">
          <a:extLst>
            <a:ext uri="{FF2B5EF4-FFF2-40B4-BE49-F238E27FC236}">
              <a16:creationId xmlns:a16="http://schemas.microsoft.com/office/drawing/2014/main" id="{00000000-0008-0000-0E00-00007C010000}"/>
            </a:ext>
          </a:extLst>
        </xdr:cNvPr>
        <xdr:cNvSpPr txBox="1"/>
      </xdr:nvSpPr>
      <xdr:spPr>
        <a:xfrm>
          <a:off x="9359411" y="185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107</xdr:row>
      <xdr:rowOff>13865</xdr:rowOff>
    </xdr:from>
    <xdr:ext cx="469744" cy="259045"/>
    <xdr:sp macro="" textlink="">
      <xdr:nvSpPr>
        <xdr:cNvPr id="381" name="n_2aveValue【港湾・漁港】&#10;一人当たり有形固定資産（償却資産）額">
          <a:extLst>
            <a:ext uri="{FF2B5EF4-FFF2-40B4-BE49-F238E27FC236}">
              <a16:creationId xmlns:a16="http://schemas.microsoft.com/office/drawing/2014/main" id="{00000000-0008-0000-0E00-00007D010000}"/>
            </a:ext>
          </a:extLst>
        </xdr:cNvPr>
        <xdr:cNvSpPr txBox="1"/>
      </xdr:nvSpPr>
      <xdr:spPr>
        <a:xfrm>
          <a:off x="8515428" y="1835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101697</xdr:rowOff>
    </xdr:from>
    <xdr:ext cx="534377" cy="259045"/>
    <xdr:sp macro="" textlink="">
      <xdr:nvSpPr>
        <xdr:cNvPr id="382" name="n_1mainValue【港湾・漁港】&#10;一人当たり有形固定資産（償却資産）額">
          <a:extLst>
            <a:ext uri="{FF2B5EF4-FFF2-40B4-BE49-F238E27FC236}">
              <a16:creationId xmlns:a16="http://schemas.microsoft.com/office/drawing/2014/main" id="{00000000-0008-0000-0E00-00007E010000}"/>
            </a:ext>
          </a:extLst>
        </xdr:cNvPr>
        <xdr:cNvSpPr txBox="1"/>
      </xdr:nvSpPr>
      <xdr:spPr>
        <a:xfrm>
          <a:off x="9359411" y="181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406" name="【認定こども園・幼稚園・保育所】&#10;有形固定資産減価償却率最小値テキスト">
          <a:extLst>
            <a:ext uri="{FF2B5EF4-FFF2-40B4-BE49-F238E27FC236}">
              <a16:creationId xmlns:a16="http://schemas.microsoft.com/office/drawing/2014/main" id="{00000000-0008-0000-0E00-000096010000}"/>
            </a:ext>
          </a:extLst>
        </xdr:cNvPr>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408" name="【認定こども園・幼稚園・保育所】&#10;有形固定資産減価償却率最大値テキスト">
          <a:extLst>
            <a:ext uri="{FF2B5EF4-FFF2-40B4-BE49-F238E27FC236}">
              <a16:creationId xmlns:a16="http://schemas.microsoft.com/office/drawing/2014/main" id="{00000000-0008-0000-0E00-000098010000}"/>
            </a:ext>
          </a:extLst>
        </xdr:cNvPr>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410" name="【認定こども園・幼稚園・保育所】&#10;有形固定資産減価償却率平均値テキスト">
          <a:extLst>
            <a:ext uri="{FF2B5EF4-FFF2-40B4-BE49-F238E27FC236}">
              <a16:creationId xmlns:a16="http://schemas.microsoft.com/office/drawing/2014/main" id="{00000000-0008-0000-0E00-00009A010000}"/>
            </a:ext>
          </a:extLst>
        </xdr:cNvPr>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xdr:rowOff>
    </xdr:from>
    <xdr:to>
      <xdr:col>85</xdr:col>
      <xdr:colOff>177800</xdr:colOff>
      <xdr:row>34</xdr:row>
      <xdr:rowOff>106426</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6268700" y="5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27703</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00000000-0008-0000-0E00-0000A4010000}"/>
            </a:ext>
          </a:extLst>
        </xdr:cNvPr>
        <xdr:cNvSpPr txBox="1"/>
      </xdr:nvSpPr>
      <xdr:spPr>
        <a:xfrm>
          <a:off x="16357600" y="568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137414</xdr:rowOff>
    </xdr:from>
    <xdr:to>
      <xdr:col>81</xdr:col>
      <xdr:colOff>101600</xdr:colOff>
      <xdr:row>34</xdr:row>
      <xdr:rowOff>67564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5430500" y="57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16764</xdr:rowOff>
    </xdr:from>
    <xdr:to>
      <xdr:col>85</xdr:col>
      <xdr:colOff>127000</xdr:colOff>
      <xdr:row>34</xdr:row>
      <xdr:rowOff>55626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5481300" y="584606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00000000-0008-0000-0E00-0000A7010000}"/>
            </a:ext>
          </a:extLst>
        </xdr:cNvPr>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00000000-0008-0000-0E00-0000A8010000}"/>
            </a:ext>
          </a:extLst>
        </xdr:cNvPr>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84091</xdr:rowOff>
    </xdr:from>
    <xdr:ext cx="405111" cy="259045"/>
    <xdr:sp macro="" textlink="">
      <xdr:nvSpPr>
        <xdr:cNvPr id="425" name="n_1mainValue【認定こども園・幼稚園・保育所】&#10;有形固定資産減価償却率">
          <a:extLst>
            <a:ext uri="{FF2B5EF4-FFF2-40B4-BE49-F238E27FC236}">
              <a16:creationId xmlns:a16="http://schemas.microsoft.com/office/drawing/2014/main" id="{00000000-0008-0000-0E00-0000A9010000}"/>
            </a:ext>
          </a:extLst>
        </xdr:cNvPr>
        <xdr:cNvSpPr txBox="1"/>
      </xdr:nvSpPr>
      <xdr:spPr>
        <a:xfrm>
          <a:off x="15266044" y="55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a:extLst>
            <a:ext uri="{FF2B5EF4-FFF2-40B4-BE49-F238E27FC236}">
              <a16:creationId xmlns:a16="http://schemas.microsoft.com/office/drawing/2014/main" id="{00000000-0008-0000-0E00-0000C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0" name="【認定こども園・幼稚園・保育所】&#10;一人当たり面積最小値テキスト">
          <a:extLst>
            <a:ext uri="{FF2B5EF4-FFF2-40B4-BE49-F238E27FC236}">
              <a16:creationId xmlns:a16="http://schemas.microsoft.com/office/drawing/2014/main" id="{00000000-0008-0000-0E00-0000C201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52" name="【認定こども園・幼稚園・保育所】&#10;一人当たり面積最大値テキスト">
          <a:extLst>
            <a:ext uri="{FF2B5EF4-FFF2-40B4-BE49-F238E27FC236}">
              <a16:creationId xmlns:a16="http://schemas.microsoft.com/office/drawing/2014/main" id="{00000000-0008-0000-0E00-0000C4010000}"/>
            </a:ext>
          </a:extLst>
        </xdr:cNvPr>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54" name="【認定こども園・幼稚園・保育所】&#10;一人当たり面積平均値テキスト">
          <a:extLst>
            <a:ext uri="{FF2B5EF4-FFF2-40B4-BE49-F238E27FC236}">
              <a16:creationId xmlns:a16="http://schemas.microsoft.com/office/drawing/2014/main" id="{00000000-0008-0000-0E00-0000C6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55" name="フローチャート: 判断 454">
          <a:extLst>
            <a:ext uri="{FF2B5EF4-FFF2-40B4-BE49-F238E27FC236}">
              <a16:creationId xmlns:a16="http://schemas.microsoft.com/office/drawing/2014/main" id="{00000000-0008-0000-0E00-0000C7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56" name="フローチャート: 判断 455">
          <a:extLst>
            <a:ext uri="{FF2B5EF4-FFF2-40B4-BE49-F238E27FC236}">
              <a16:creationId xmlns:a16="http://schemas.microsoft.com/office/drawing/2014/main" id="{00000000-0008-0000-0E00-0000C8010000}"/>
            </a:ext>
          </a:extLst>
        </xdr:cNvPr>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57" name="フローチャート: 判断 456">
          <a:extLst>
            <a:ext uri="{FF2B5EF4-FFF2-40B4-BE49-F238E27FC236}">
              <a16:creationId xmlns:a16="http://schemas.microsoft.com/office/drawing/2014/main" id="{00000000-0008-0000-0E00-0000C9010000}"/>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44450</xdr:rowOff>
    </xdr:from>
    <xdr:to>
      <xdr:col>116</xdr:col>
      <xdr:colOff>114300</xdr:colOff>
      <xdr:row>41</xdr:row>
      <xdr:rowOff>146050</xdr:rowOff>
    </xdr:to>
    <xdr:sp macro="" textlink="">
      <xdr:nvSpPr>
        <xdr:cNvPr id="463" name="楕円 462">
          <a:extLst>
            <a:ext uri="{FF2B5EF4-FFF2-40B4-BE49-F238E27FC236}">
              <a16:creationId xmlns:a16="http://schemas.microsoft.com/office/drawing/2014/main" id="{00000000-0008-0000-0E00-0000CF010000}"/>
            </a:ext>
          </a:extLst>
        </xdr:cNvPr>
        <xdr:cNvSpPr/>
      </xdr:nvSpPr>
      <xdr:spPr>
        <a:xfrm>
          <a:off x="22110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130827</xdr:rowOff>
    </xdr:from>
    <xdr:ext cx="469744" cy="259045"/>
    <xdr:sp macro="" textlink="">
      <xdr:nvSpPr>
        <xdr:cNvPr id="464" name="【認定こども園・幼稚園・保育所】&#10;一人当たり面積該当値テキスト">
          <a:extLst>
            <a:ext uri="{FF2B5EF4-FFF2-40B4-BE49-F238E27FC236}">
              <a16:creationId xmlns:a16="http://schemas.microsoft.com/office/drawing/2014/main" id="{00000000-0008-0000-0E00-0000D0010000}"/>
            </a:ext>
          </a:extLst>
        </xdr:cNvPr>
        <xdr:cNvSpPr txBox="1"/>
      </xdr:nvSpPr>
      <xdr:spPr>
        <a:xfrm>
          <a:off x="22199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65" name="楕円 464">
          <a:extLst>
            <a:ext uri="{FF2B5EF4-FFF2-40B4-BE49-F238E27FC236}">
              <a16:creationId xmlns:a16="http://schemas.microsoft.com/office/drawing/2014/main" id="{00000000-0008-0000-0E00-0000D1010000}"/>
            </a:ext>
          </a:extLst>
        </xdr:cNvPr>
        <xdr:cNvSpPr/>
      </xdr:nvSpPr>
      <xdr:spPr>
        <a:xfrm>
          <a:off x="2127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95250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21323300" y="7094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467" name="n_1aveValue【認定こども園・幼稚園・保育所】&#10;一人当たり面積">
          <a:extLst>
            <a:ext uri="{FF2B5EF4-FFF2-40B4-BE49-F238E27FC236}">
              <a16:creationId xmlns:a16="http://schemas.microsoft.com/office/drawing/2014/main" id="{00000000-0008-0000-0E00-0000D3010000}"/>
            </a:ext>
          </a:extLst>
        </xdr:cNvPr>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68" name="n_2aveValue【認定こども園・幼稚園・保育所】&#10;一人当たり面積">
          <a:extLst>
            <a:ext uri="{FF2B5EF4-FFF2-40B4-BE49-F238E27FC236}">
              <a16:creationId xmlns:a16="http://schemas.microsoft.com/office/drawing/2014/main" id="{00000000-0008-0000-0E00-0000D4010000}"/>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469" name="n_1mainValue【認定こども園・幼稚園・保育所】&#10;一人当たり面積">
          <a:extLst>
            <a:ext uri="{FF2B5EF4-FFF2-40B4-BE49-F238E27FC236}">
              <a16:creationId xmlns:a16="http://schemas.microsoft.com/office/drawing/2014/main" id="{00000000-0008-0000-0E00-0000D5010000}"/>
            </a:ext>
          </a:extLst>
        </xdr:cNvPr>
        <xdr:cNvSpPr txBox="1"/>
      </xdr:nvSpPr>
      <xdr:spPr>
        <a:xfrm>
          <a:off x="21075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a:extLst>
            <a:ext uri="{FF2B5EF4-FFF2-40B4-BE49-F238E27FC236}">
              <a16:creationId xmlns:a16="http://schemas.microsoft.com/office/drawing/2014/main" id="{00000000-0008-0000-0E00-0000E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95" name="【学校施設】&#10;有形固定資産減価償却率最小値テキスト">
          <a:extLst>
            <a:ext uri="{FF2B5EF4-FFF2-40B4-BE49-F238E27FC236}">
              <a16:creationId xmlns:a16="http://schemas.microsoft.com/office/drawing/2014/main" id="{00000000-0008-0000-0E00-0000EF010000}"/>
            </a:ext>
          </a:extLst>
        </xdr:cNvPr>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97" name="【学校施設】&#10;有形固定資産減価償却率最大値テキスト">
          <a:extLst>
            <a:ext uri="{FF2B5EF4-FFF2-40B4-BE49-F238E27FC236}">
              <a16:creationId xmlns:a16="http://schemas.microsoft.com/office/drawing/2014/main" id="{00000000-0008-0000-0E00-0000F101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99" name="【学校施設】&#10;有形固定資産減価償却率平均値テキスト">
          <a:extLst>
            <a:ext uri="{FF2B5EF4-FFF2-40B4-BE49-F238E27FC236}">
              <a16:creationId xmlns:a16="http://schemas.microsoft.com/office/drawing/2014/main" id="{00000000-0008-0000-0E00-0000F3010000}"/>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509" name="【学校施設】&#10;有形固定資産減価償却率該当値テキスト">
          <a:extLst>
            <a:ext uri="{FF2B5EF4-FFF2-40B4-BE49-F238E27FC236}">
              <a16:creationId xmlns:a16="http://schemas.microsoft.com/office/drawing/2014/main" id="{00000000-0008-0000-0E00-0000FD010000}"/>
            </a:ext>
          </a:extLst>
        </xdr:cNvPr>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162560</xdr:rowOff>
    </xdr:from>
    <xdr:to>
      <xdr:col>81</xdr:col>
      <xdr:colOff>101600</xdr:colOff>
      <xdr:row>59</xdr:row>
      <xdr:rowOff>92710</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5430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41910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15481300" y="101155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512" name="n_1aveValue【学校施設】&#10;有形固定資産減価償却率">
          <a:extLst>
            <a:ext uri="{FF2B5EF4-FFF2-40B4-BE49-F238E27FC236}">
              <a16:creationId xmlns:a16="http://schemas.microsoft.com/office/drawing/2014/main" id="{00000000-0008-0000-0E00-000000020000}"/>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13" name="n_2aveValue【学校施設】&#10;有形固定資産減価償却率">
          <a:extLst>
            <a:ext uri="{FF2B5EF4-FFF2-40B4-BE49-F238E27FC236}">
              <a16:creationId xmlns:a16="http://schemas.microsoft.com/office/drawing/2014/main" id="{00000000-0008-0000-0E00-000001020000}"/>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83837</xdr:rowOff>
    </xdr:from>
    <xdr:ext cx="405111" cy="259045"/>
    <xdr:sp macro="" textlink="">
      <xdr:nvSpPr>
        <xdr:cNvPr id="514" name="n_1mainValue【学校施設】&#10;有形固定資産減価償却率">
          <a:extLst>
            <a:ext uri="{FF2B5EF4-FFF2-40B4-BE49-F238E27FC236}">
              <a16:creationId xmlns:a16="http://schemas.microsoft.com/office/drawing/2014/main" id="{00000000-0008-0000-0E00-000002020000}"/>
            </a:ext>
          </a:extLst>
        </xdr:cNvPr>
        <xdr:cNvSpPr txBox="1"/>
      </xdr:nvSpPr>
      <xdr:spPr>
        <a:xfrm>
          <a:off x="152660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a:extLst>
            <a:ext uri="{FF2B5EF4-FFF2-40B4-BE49-F238E27FC236}">
              <a16:creationId xmlns:a16="http://schemas.microsoft.com/office/drawing/2014/main" id="{00000000-0008-0000-0E00-00001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42" name="【学校施設】&#10;一人当たり面積最小値テキスト">
          <a:extLst>
            <a:ext uri="{FF2B5EF4-FFF2-40B4-BE49-F238E27FC236}">
              <a16:creationId xmlns:a16="http://schemas.microsoft.com/office/drawing/2014/main" id="{00000000-0008-0000-0E00-00001E020000}"/>
            </a:ext>
          </a:extLst>
        </xdr:cNvPr>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44" name="【学校施設】&#10;一人当たり面積最大値テキスト">
          <a:extLst>
            <a:ext uri="{FF2B5EF4-FFF2-40B4-BE49-F238E27FC236}">
              <a16:creationId xmlns:a16="http://schemas.microsoft.com/office/drawing/2014/main" id="{00000000-0008-0000-0E00-000020020000}"/>
            </a:ext>
          </a:extLst>
        </xdr:cNvPr>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46" name="【学校施設】&#10;一人当たり面積平均値テキスト">
          <a:extLst>
            <a:ext uri="{FF2B5EF4-FFF2-40B4-BE49-F238E27FC236}">
              <a16:creationId xmlns:a16="http://schemas.microsoft.com/office/drawing/2014/main" id="{00000000-0008-0000-0E00-000022020000}"/>
            </a:ext>
          </a:extLst>
        </xdr:cNvPr>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112485</xdr:rowOff>
    </xdr:from>
    <xdr:to>
      <xdr:col>116</xdr:col>
      <xdr:colOff>114300</xdr:colOff>
      <xdr:row>59</xdr:row>
      <xdr:rowOff>42635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221107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135362</xdr:rowOff>
    </xdr:from>
    <xdr:ext cx="469744" cy="259045"/>
    <xdr:sp macro="" textlink="">
      <xdr:nvSpPr>
        <xdr:cNvPr id="556" name="【学校施設】&#10;一人当たり面積該当値テキスト">
          <a:extLst>
            <a:ext uri="{FF2B5EF4-FFF2-40B4-BE49-F238E27FC236}">
              <a16:creationId xmlns:a16="http://schemas.microsoft.com/office/drawing/2014/main" id="{00000000-0008-0000-0E00-00002C020000}"/>
            </a:ext>
          </a:extLst>
        </xdr:cNvPr>
        <xdr:cNvSpPr txBox="1"/>
      </xdr:nvSpPr>
      <xdr:spPr>
        <a:xfrm>
          <a:off x="22199600" y="99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120650</xdr:rowOff>
    </xdr:from>
    <xdr:to>
      <xdr:col>112</xdr:col>
      <xdr:colOff>38100</xdr:colOff>
      <xdr:row>59</xdr:row>
      <xdr:rowOff>50800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2127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163285</xdr:rowOff>
    </xdr:from>
    <xdr:to>
      <xdr:col>116</xdr:col>
      <xdr:colOff>63500</xdr:colOff>
      <xdr:row>59</xdr:row>
      <xdr:rowOff>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flipV="1">
          <a:off x="21323300" y="10107385"/>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148062</xdr:rowOff>
    </xdr:from>
    <xdr:ext cx="469744" cy="259045"/>
    <xdr:sp macro="" textlink="">
      <xdr:nvSpPr>
        <xdr:cNvPr id="559" name="n_1aveValue【学校施設】&#10;一人当たり面積">
          <a:extLst>
            <a:ext uri="{FF2B5EF4-FFF2-40B4-BE49-F238E27FC236}">
              <a16:creationId xmlns:a16="http://schemas.microsoft.com/office/drawing/2014/main" id="{00000000-0008-0000-0E00-00002F020000}"/>
            </a:ext>
          </a:extLst>
        </xdr:cNvPr>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60" name="n_2aveValue【学校施設】&#10;一人当たり面積">
          <a:extLst>
            <a:ext uri="{FF2B5EF4-FFF2-40B4-BE49-F238E27FC236}">
              <a16:creationId xmlns:a16="http://schemas.microsoft.com/office/drawing/2014/main" id="{00000000-0008-0000-0E00-000030020000}"/>
            </a:ext>
          </a:extLst>
        </xdr:cNvPr>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67327</xdr:rowOff>
    </xdr:from>
    <xdr:ext cx="469744" cy="259045"/>
    <xdr:sp macro="" textlink="">
      <xdr:nvSpPr>
        <xdr:cNvPr id="561" name="n_1mainValue【学校施設】&#10;一人当たり面積">
          <a:extLst>
            <a:ext uri="{FF2B5EF4-FFF2-40B4-BE49-F238E27FC236}">
              <a16:creationId xmlns:a16="http://schemas.microsoft.com/office/drawing/2014/main" id="{00000000-0008-0000-0E00-000031020000}"/>
            </a:ext>
          </a:extLst>
        </xdr:cNvPr>
        <xdr:cNvSpPr txBox="1"/>
      </xdr:nvSpPr>
      <xdr:spPr>
        <a:xfrm>
          <a:off x="210757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a:extLst>
            <a:ext uri="{FF2B5EF4-FFF2-40B4-BE49-F238E27FC236}">
              <a16:creationId xmlns:a16="http://schemas.microsoft.com/office/drawing/2014/main" id="{00000000-0008-0000-0E00-00004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87" name="【児童館】&#10;有形固定資産減価償却率最小値テキスト">
          <a:extLst>
            <a:ext uri="{FF2B5EF4-FFF2-40B4-BE49-F238E27FC236}">
              <a16:creationId xmlns:a16="http://schemas.microsoft.com/office/drawing/2014/main" id="{00000000-0008-0000-0E00-00004B020000}"/>
            </a:ext>
          </a:extLst>
        </xdr:cNvPr>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89" name="【児童館】&#10;有形固定資産減価償却率最大値テキスト">
          <a:extLst>
            <a:ext uri="{FF2B5EF4-FFF2-40B4-BE49-F238E27FC236}">
              <a16:creationId xmlns:a16="http://schemas.microsoft.com/office/drawing/2014/main" id="{00000000-0008-0000-0E00-00004D020000}"/>
            </a:ext>
          </a:extLst>
        </xdr:cNvPr>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91" name="【児童館】&#10;有形固定資産減価償却率平均値テキスト">
          <a:extLst>
            <a:ext uri="{FF2B5EF4-FFF2-40B4-BE49-F238E27FC236}">
              <a16:creationId xmlns:a16="http://schemas.microsoft.com/office/drawing/2014/main" id="{00000000-0008-0000-0E00-00004F020000}"/>
            </a:ext>
          </a:extLst>
        </xdr:cNvPr>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6268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macro="" textlink="">
      <xdr:nvSpPr>
        <xdr:cNvPr id="601" name="【児童館】&#10;有形固定資産減価償却率該当値テキスト">
          <a:extLst>
            <a:ext uri="{FF2B5EF4-FFF2-40B4-BE49-F238E27FC236}">
              <a16:creationId xmlns:a16="http://schemas.microsoft.com/office/drawing/2014/main" id="{00000000-0008-0000-0E00-000059020000}"/>
            </a:ext>
          </a:extLst>
        </xdr:cNvPr>
        <xdr:cNvSpPr txBox="1"/>
      </xdr:nvSpPr>
      <xdr:spPr>
        <a:xfrm>
          <a:off x="16357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106680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5481300" y="141198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04" name="n_1aveValue【児童館】&#10;有形固定資産減価償却率">
          <a:extLst>
            <a:ext uri="{FF2B5EF4-FFF2-40B4-BE49-F238E27FC236}">
              <a16:creationId xmlns:a16="http://schemas.microsoft.com/office/drawing/2014/main" id="{00000000-0008-0000-0E00-00005C02000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605" name="n_2aveValue【児童館】&#10;有形固定資産減価償却率">
          <a:extLst>
            <a:ext uri="{FF2B5EF4-FFF2-40B4-BE49-F238E27FC236}">
              <a16:creationId xmlns:a16="http://schemas.microsoft.com/office/drawing/2014/main" id="{00000000-0008-0000-0E00-00005D020000}"/>
            </a:ext>
          </a:extLst>
        </xdr:cNvPr>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606" name="n_1mainValue【児童館】&#10;有形固定資産減価償却率">
          <a:extLst>
            <a:ext uri="{FF2B5EF4-FFF2-40B4-BE49-F238E27FC236}">
              <a16:creationId xmlns:a16="http://schemas.microsoft.com/office/drawing/2014/main" id="{00000000-0008-0000-0E00-00005E020000}"/>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a:extLst>
            <a:ext uri="{FF2B5EF4-FFF2-40B4-BE49-F238E27FC236}">
              <a16:creationId xmlns:a16="http://schemas.microsoft.com/office/drawing/2014/main" id="{00000000-0008-0000-0E00-00007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31" name="【児童館】&#10;一人当たり面積最小値テキスト">
          <a:extLst>
            <a:ext uri="{FF2B5EF4-FFF2-40B4-BE49-F238E27FC236}">
              <a16:creationId xmlns:a16="http://schemas.microsoft.com/office/drawing/2014/main" id="{00000000-0008-0000-0E00-00007702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633" name="【児童館】&#10;一人当たり面積最大値テキスト">
          <a:extLst>
            <a:ext uri="{FF2B5EF4-FFF2-40B4-BE49-F238E27FC236}">
              <a16:creationId xmlns:a16="http://schemas.microsoft.com/office/drawing/2014/main" id="{00000000-0008-0000-0E00-000079020000}"/>
            </a:ext>
          </a:extLst>
        </xdr:cNvPr>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35" name="【児童館】&#10;一人当たり面積平均値テキスト">
          <a:extLst>
            <a:ext uri="{FF2B5EF4-FFF2-40B4-BE49-F238E27FC236}">
              <a16:creationId xmlns:a16="http://schemas.microsoft.com/office/drawing/2014/main" id="{00000000-0008-0000-0E00-00007B020000}"/>
            </a:ext>
          </a:extLst>
        </xdr:cNvPr>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645" name="【児童館】&#10;一人当たり面積該当値テキスト">
          <a:extLst>
            <a:ext uri="{FF2B5EF4-FFF2-40B4-BE49-F238E27FC236}">
              <a16:creationId xmlns:a16="http://schemas.microsoft.com/office/drawing/2014/main" id="{00000000-0008-0000-0E00-000085020000}"/>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29227</xdr:rowOff>
    </xdr:from>
    <xdr:ext cx="469744" cy="259045"/>
    <xdr:sp macro="" textlink="">
      <xdr:nvSpPr>
        <xdr:cNvPr id="648" name="n_1aveValue【児童館】&#10;一人当たり面積">
          <a:extLst>
            <a:ext uri="{FF2B5EF4-FFF2-40B4-BE49-F238E27FC236}">
              <a16:creationId xmlns:a16="http://schemas.microsoft.com/office/drawing/2014/main" id="{00000000-0008-0000-0E00-000088020000}"/>
            </a:ext>
          </a:extLst>
        </xdr:cNvPr>
        <xdr:cNvSpPr txBox="1"/>
      </xdr:nvSpPr>
      <xdr:spPr>
        <a:xfrm>
          <a:off x="21075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49" name="n_2aveValue【児童館】&#10;一人当たり面積">
          <a:extLst>
            <a:ext uri="{FF2B5EF4-FFF2-40B4-BE49-F238E27FC236}">
              <a16:creationId xmlns:a16="http://schemas.microsoft.com/office/drawing/2014/main" id="{00000000-0008-0000-0E00-000089020000}"/>
            </a:ext>
          </a:extLst>
        </xdr:cNvPr>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650" name="n_1mainValue【児童館】&#10;一人当たり面積">
          <a:extLst>
            <a:ext uri="{FF2B5EF4-FFF2-40B4-BE49-F238E27FC236}">
              <a16:creationId xmlns:a16="http://schemas.microsoft.com/office/drawing/2014/main" id="{00000000-0008-0000-0E00-00008A020000}"/>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4" name="【公民館】&#10;有形固定資産減価償却率グラフ枠">
          <a:extLst>
            <a:ext uri="{FF2B5EF4-FFF2-40B4-BE49-F238E27FC236}">
              <a16:creationId xmlns:a16="http://schemas.microsoft.com/office/drawing/2014/main" id="{00000000-0008-0000-0E00-0000A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76" name="【公民館】&#10;有形固定資産減価償却率最小値テキスト">
          <a:extLst>
            <a:ext uri="{FF2B5EF4-FFF2-40B4-BE49-F238E27FC236}">
              <a16:creationId xmlns:a16="http://schemas.microsoft.com/office/drawing/2014/main" id="{00000000-0008-0000-0E00-0000A4020000}"/>
            </a:ext>
          </a:extLst>
        </xdr:cNvPr>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8" name="【公民館】&#10;有形固定資産減価償却率最大値テキスト">
          <a:extLst>
            <a:ext uri="{FF2B5EF4-FFF2-40B4-BE49-F238E27FC236}">
              <a16:creationId xmlns:a16="http://schemas.microsoft.com/office/drawing/2014/main" id="{00000000-0008-0000-0E00-0000A602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80" name="【公民館】&#10;有形固定資産減価償却率平均値テキスト">
          <a:extLst>
            <a:ext uri="{FF2B5EF4-FFF2-40B4-BE49-F238E27FC236}">
              <a16:creationId xmlns:a16="http://schemas.microsoft.com/office/drawing/2014/main" id="{00000000-0008-0000-0E00-0000A8020000}"/>
            </a:ext>
          </a:extLst>
        </xdr:cNvPr>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83" name="フローチャート: 判断 682">
          <a:extLst>
            <a:ext uri="{FF2B5EF4-FFF2-40B4-BE49-F238E27FC236}">
              <a16:creationId xmlns:a16="http://schemas.microsoft.com/office/drawing/2014/main" id="{00000000-0008-0000-0E00-0000AB020000}"/>
            </a:ext>
          </a:extLst>
        </xdr:cNvPr>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158750</xdr:rowOff>
    </xdr:from>
    <xdr:to>
      <xdr:col>85</xdr:col>
      <xdr:colOff>177800</xdr:colOff>
      <xdr:row>103</xdr:row>
      <xdr:rowOff>88900</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62687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10177</xdr:rowOff>
    </xdr:from>
    <xdr:ext cx="405111" cy="259045"/>
    <xdr:sp macro="" textlink="">
      <xdr:nvSpPr>
        <xdr:cNvPr id="690" name="【公民館】&#10;有形固定資産減価償却率該当値テキスト">
          <a:extLst>
            <a:ext uri="{FF2B5EF4-FFF2-40B4-BE49-F238E27FC236}">
              <a16:creationId xmlns:a16="http://schemas.microsoft.com/office/drawing/2014/main" id="{00000000-0008-0000-0E00-0000B2020000}"/>
            </a:ext>
          </a:extLst>
        </xdr:cNvPr>
        <xdr:cNvSpPr txBox="1"/>
      </xdr:nvSpPr>
      <xdr:spPr>
        <a:xfrm>
          <a:off x="16357600"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636</xdr:rowOff>
    </xdr:from>
    <xdr:to>
      <xdr:col>81</xdr:col>
      <xdr:colOff>101600</xdr:colOff>
      <xdr:row>103</xdr:row>
      <xdr:rowOff>102236</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5430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38100</xdr:rowOff>
    </xdr:from>
    <xdr:to>
      <xdr:col>85</xdr:col>
      <xdr:colOff>127000</xdr:colOff>
      <xdr:row>103</xdr:row>
      <xdr:rowOff>51436</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15481300" y="176974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74313</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E00-0000B5020000}"/>
            </a:ext>
          </a:extLst>
        </xdr:cNvPr>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E00-0000B6020000}"/>
            </a:ext>
          </a:extLst>
        </xdr:cNvPr>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118763</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E00-0000B7020000}"/>
            </a:ext>
          </a:extLst>
        </xdr:cNvPr>
        <xdr:cNvSpPr txBox="1"/>
      </xdr:nvSpPr>
      <xdr:spPr>
        <a:xfrm>
          <a:off x="152660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E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E00-0000D0020000}"/>
            </a:ext>
          </a:extLst>
        </xdr:cNvPr>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E00-0000D2020000}"/>
            </a:ext>
          </a:extLst>
        </xdr:cNvPr>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E00-0000D402000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22110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99077</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E00-0000DE020000}"/>
            </a:ext>
          </a:extLst>
        </xdr:cNvPr>
        <xdr:cNvSpPr txBox="1"/>
      </xdr:nvSpPr>
      <xdr:spPr>
        <a:xfrm>
          <a:off x="221996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74930</xdr:rowOff>
    </xdr:from>
    <xdr:to>
      <xdr:col>112</xdr:col>
      <xdr:colOff>38100</xdr:colOff>
      <xdr:row>106</xdr:row>
      <xdr:rowOff>5080</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2127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125730</xdr:rowOff>
    </xdr:from>
    <xdr:to>
      <xdr:col>116</xdr:col>
      <xdr:colOff>63500</xdr:colOff>
      <xdr:row>106</xdr:row>
      <xdr:rowOff>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21323300" y="18127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737" name="n_1aveValue【公民館】&#10;一人当たり面積">
          <a:extLst>
            <a:ext uri="{FF2B5EF4-FFF2-40B4-BE49-F238E27FC236}">
              <a16:creationId xmlns:a16="http://schemas.microsoft.com/office/drawing/2014/main" id="{00000000-0008-0000-0E00-0000E1020000}"/>
            </a:ext>
          </a:extLst>
        </xdr:cNvPr>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38" name="n_2aveValue【公民館】&#10;一人当たり面積">
          <a:extLst>
            <a:ext uri="{FF2B5EF4-FFF2-40B4-BE49-F238E27FC236}">
              <a16:creationId xmlns:a16="http://schemas.microsoft.com/office/drawing/2014/main" id="{00000000-0008-0000-0E00-0000E2020000}"/>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21607</xdr:rowOff>
    </xdr:from>
    <xdr:ext cx="469744" cy="259045"/>
    <xdr:sp macro="" textlink="">
      <xdr:nvSpPr>
        <xdr:cNvPr id="739" name="n_1mainValue【公民館】&#10;一人当たり面積">
          <a:extLst>
            <a:ext uri="{FF2B5EF4-FFF2-40B4-BE49-F238E27FC236}">
              <a16:creationId xmlns:a16="http://schemas.microsoft.com/office/drawing/2014/main" id="{00000000-0008-0000-0E00-0000E302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有形固定資産減価償却率について、類似団体内平均値と比較して全体的に高い水準になっており、認定こども園・幼稚園・保育所、公民館、橋りょう・トンネルが特に高い状況である。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港湾・漁港については類似団体で最も高く、これらは波浪や塩害により腐食が著しく、全体的に老朽化が進行しており、補修や更新に要する維持管理費の増大が予想される。 </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426,631
422,522
405.86
207,768,967
203,704,925
3,169,981
100,097,096
250,437,413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F00-000040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55880</xdr:rowOff>
    </xdr:from>
    <xdr:to>
      <xdr:col>24</xdr:col>
      <xdr:colOff>114300</xdr:colOff>
      <xdr:row>39</xdr:row>
      <xdr:rowOff>157480</xdr:rowOff>
    </xdr:to>
    <xdr:sp macro="" textlink="">
      <xdr:nvSpPr>
        <xdr:cNvPr id="69" name="楕円 68">
          <a:extLst>
            <a:ext uri="{FF2B5EF4-FFF2-40B4-BE49-F238E27FC236}">
              <a16:creationId xmlns:a16="http://schemas.microsoft.com/office/drawing/2014/main" id="{00000000-0008-0000-0F00-000045000000}"/>
            </a:ext>
          </a:extLst>
        </xdr:cNvPr>
        <xdr:cNvSpPr/>
      </xdr:nvSpPr>
      <xdr:spPr>
        <a:xfrm>
          <a:off x="45847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34307</xdr:rowOff>
    </xdr:from>
    <xdr:ext cx="405111" cy="259045"/>
    <xdr:sp macro="" textlink="">
      <xdr:nvSpPr>
        <xdr:cNvPr id="70" name="【図書館】&#10;有形固定資産減価償却率該当値テキスト">
          <a:extLst>
            <a:ext uri="{FF2B5EF4-FFF2-40B4-BE49-F238E27FC236}">
              <a16:creationId xmlns:a16="http://schemas.microsoft.com/office/drawing/2014/main" id="{00000000-0008-0000-0F00-000046000000}"/>
            </a:ext>
          </a:extLst>
        </xdr:cNvPr>
        <xdr:cNvSpPr txBox="1"/>
      </xdr:nvSpPr>
      <xdr:spPr>
        <a:xfrm>
          <a:off x="4673600"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95885</xdr:rowOff>
    </xdr:from>
    <xdr:to>
      <xdr:col>20</xdr:col>
      <xdr:colOff>38100</xdr:colOff>
      <xdr:row>40</xdr:row>
      <xdr:rowOff>26035</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106680</xdr:rowOff>
    </xdr:from>
    <xdr:to>
      <xdr:col>24</xdr:col>
      <xdr:colOff>63500</xdr:colOff>
      <xdr:row>39</xdr:row>
      <xdr:rowOff>146685</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flipV="1">
          <a:off x="3797300" y="67932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143527</xdr:rowOff>
    </xdr:from>
    <xdr:ext cx="405111" cy="259045"/>
    <xdr:sp macro="" textlink="">
      <xdr:nvSpPr>
        <xdr:cNvPr id="73" name="n_1aveValue【図書館】&#10;有形固定資産減価償却率">
          <a:extLst>
            <a:ext uri="{FF2B5EF4-FFF2-40B4-BE49-F238E27FC236}">
              <a16:creationId xmlns:a16="http://schemas.microsoft.com/office/drawing/2014/main" id="{00000000-0008-0000-0F00-000049000000}"/>
            </a:ext>
          </a:extLst>
        </xdr:cNvPr>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4" name="n_2aveValue【図書館】&#10;有形固定資産減価償却率">
          <a:extLst>
            <a:ext uri="{FF2B5EF4-FFF2-40B4-BE49-F238E27FC236}">
              <a16:creationId xmlns:a16="http://schemas.microsoft.com/office/drawing/2014/main" id="{00000000-0008-0000-0F00-00004A000000}"/>
            </a:ext>
          </a:extLst>
        </xdr:cNvPr>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17162</xdr:rowOff>
    </xdr:from>
    <xdr:ext cx="405111" cy="259045"/>
    <xdr:sp macro="" textlink="">
      <xdr:nvSpPr>
        <xdr:cNvPr id="75" name="n_1mainValue【図書館】&#10;有形固定資産減価償却率">
          <a:extLst>
            <a:ext uri="{FF2B5EF4-FFF2-40B4-BE49-F238E27FC236}">
              <a16:creationId xmlns:a16="http://schemas.microsoft.com/office/drawing/2014/main" id="{00000000-0008-0000-0F00-00004B000000}"/>
            </a:ext>
          </a:extLst>
        </xdr:cNvPr>
        <xdr:cNvSpPr txBox="1"/>
      </xdr:nvSpPr>
      <xdr:spPr>
        <a:xfrm>
          <a:off x="35820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a:extLst>
            <a:ext uri="{FF2B5EF4-FFF2-40B4-BE49-F238E27FC236}">
              <a16:creationId xmlns:a16="http://schemas.microsoft.com/office/drawing/2014/main" id="{00000000-0008-0000-0F00-00005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a:extLst>
            <a:ext uri="{FF2B5EF4-FFF2-40B4-BE49-F238E27FC236}">
              <a16:creationId xmlns:a16="http://schemas.microsoft.com/office/drawing/2014/main" id="{00000000-0008-0000-0F00-00005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id="{00000000-0008-0000-0F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a:extLst>
            <a:ext uri="{FF2B5EF4-FFF2-40B4-BE49-F238E27FC236}">
              <a16:creationId xmlns:a16="http://schemas.microsoft.com/office/drawing/2014/main" id="{00000000-0008-0000-0F00-000066000000}"/>
            </a:ext>
          </a:extLst>
        </xdr:cNvPr>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a:extLst>
            <a:ext uri="{FF2B5EF4-FFF2-40B4-BE49-F238E27FC236}">
              <a16:creationId xmlns:a16="http://schemas.microsoft.com/office/drawing/2014/main" id="{00000000-0008-0000-0F00-000068000000}"/>
            </a:ext>
          </a:extLst>
        </xdr:cNvPr>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6" name="【図書館】&#10;一人当たり面積平均値テキスト">
          <a:extLst>
            <a:ext uri="{FF2B5EF4-FFF2-40B4-BE49-F238E27FC236}">
              <a16:creationId xmlns:a16="http://schemas.microsoft.com/office/drawing/2014/main" id="{00000000-0008-0000-0F00-00006A000000}"/>
            </a:ext>
          </a:extLst>
        </xdr:cNvPr>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a:extLst>
            <a:ext uri="{FF2B5EF4-FFF2-40B4-BE49-F238E27FC236}">
              <a16:creationId xmlns:a16="http://schemas.microsoft.com/office/drawing/2014/main" id="{00000000-0008-0000-0F00-00006B000000}"/>
            </a:ext>
          </a:extLst>
        </xdr:cNvPr>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a:extLst>
            <a:ext uri="{FF2B5EF4-FFF2-40B4-BE49-F238E27FC236}">
              <a16:creationId xmlns:a16="http://schemas.microsoft.com/office/drawing/2014/main" id="{00000000-0008-0000-0F00-00006C000000}"/>
            </a:ext>
          </a:extLst>
        </xdr:cNvPr>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09" name="フローチャート: 判断 108">
          <a:extLst>
            <a:ext uri="{FF2B5EF4-FFF2-40B4-BE49-F238E27FC236}">
              <a16:creationId xmlns:a16="http://schemas.microsoft.com/office/drawing/2014/main" id="{00000000-0008-0000-0F00-00006D000000}"/>
            </a:ext>
          </a:extLst>
        </xdr:cNvPr>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17236</xdr:rowOff>
    </xdr:from>
    <xdr:to>
      <xdr:col>55</xdr:col>
      <xdr:colOff>50800</xdr:colOff>
      <xdr:row>37</xdr:row>
      <xdr:rowOff>118836</xdr:rowOff>
    </xdr:to>
    <xdr:sp macro="" textlink="">
      <xdr:nvSpPr>
        <xdr:cNvPr id="115" name="楕円 114">
          <a:extLst>
            <a:ext uri="{FF2B5EF4-FFF2-40B4-BE49-F238E27FC236}">
              <a16:creationId xmlns:a16="http://schemas.microsoft.com/office/drawing/2014/main" id="{00000000-0008-0000-0F00-000073000000}"/>
            </a:ext>
          </a:extLst>
        </xdr:cNvPr>
        <xdr:cNvSpPr/>
      </xdr:nvSpPr>
      <xdr:spPr>
        <a:xfrm>
          <a:off x="10426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40113</xdr:rowOff>
    </xdr:from>
    <xdr:ext cx="469744" cy="259045"/>
    <xdr:sp macro="" textlink="">
      <xdr:nvSpPr>
        <xdr:cNvPr id="116" name="【図書館】&#10;一人当たり面積該当値テキスト">
          <a:extLst>
            <a:ext uri="{FF2B5EF4-FFF2-40B4-BE49-F238E27FC236}">
              <a16:creationId xmlns:a16="http://schemas.microsoft.com/office/drawing/2014/main" id="{00000000-0008-0000-0F00-000074000000}"/>
            </a:ext>
          </a:extLst>
        </xdr:cNvPr>
        <xdr:cNvSpPr txBox="1"/>
      </xdr:nvSpPr>
      <xdr:spPr>
        <a:xfrm>
          <a:off x="10515600"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17236</xdr:rowOff>
    </xdr:from>
    <xdr:to>
      <xdr:col>50</xdr:col>
      <xdr:colOff>165100</xdr:colOff>
      <xdr:row>37</xdr:row>
      <xdr:rowOff>118836</xdr:rowOff>
    </xdr:to>
    <xdr:sp macro="" textlink="">
      <xdr:nvSpPr>
        <xdr:cNvPr id="117" name="楕円 116">
          <a:extLst>
            <a:ext uri="{FF2B5EF4-FFF2-40B4-BE49-F238E27FC236}">
              <a16:creationId xmlns:a16="http://schemas.microsoft.com/office/drawing/2014/main" id="{00000000-0008-0000-0F00-000075000000}"/>
            </a:ext>
          </a:extLst>
        </xdr:cNvPr>
        <xdr:cNvSpPr/>
      </xdr:nvSpPr>
      <xdr:spPr>
        <a:xfrm>
          <a:off x="958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68036</xdr:rowOff>
    </xdr:from>
    <xdr:to>
      <xdr:col>55</xdr:col>
      <xdr:colOff>0</xdr:colOff>
      <xdr:row>37</xdr:row>
      <xdr:rowOff>68036</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639300" y="6411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36484</xdr:rowOff>
    </xdr:from>
    <xdr:ext cx="469744" cy="259045"/>
    <xdr:sp macro="" textlink="">
      <xdr:nvSpPr>
        <xdr:cNvPr id="119" name="n_1aveValue【図書館】&#10;一人当たり面積">
          <a:extLst>
            <a:ext uri="{FF2B5EF4-FFF2-40B4-BE49-F238E27FC236}">
              <a16:creationId xmlns:a16="http://schemas.microsoft.com/office/drawing/2014/main" id="{00000000-0008-0000-0F00-000077000000}"/>
            </a:ext>
          </a:extLst>
        </xdr:cNvPr>
        <xdr:cNvSpPr txBox="1"/>
      </xdr:nvSpPr>
      <xdr:spPr>
        <a:xfrm>
          <a:off x="93917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0" name="n_2aveValue【図書館】&#10;一人当たり面積">
          <a:extLst>
            <a:ext uri="{FF2B5EF4-FFF2-40B4-BE49-F238E27FC236}">
              <a16:creationId xmlns:a16="http://schemas.microsoft.com/office/drawing/2014/main" id="{00000000-0008-0000-0F00-000078000000}"/>
            </a:ext>
          </a:extLst>
        </xdr:cNvPr>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135363</xdr:rowOff>
    </xdr:from>
    <xdr:ext cx="469744" cy="259045"/>
    <xdr:sp macro="" textlink="">
      <xdr:nvSpPr>
        <xdr:cNvPr id="121" name="n_1mainValue【図書館】&#10;一人当たり面積">
          <a:extLst>
            <a:ext uri="{FF2B5EF4-FFF2-40B4-BE49-F238E27FC236}">
              <a16:creationId xmlns:a16="http://schemas.microsoft.com/office/drawing/2014/main" id="{00000000-0008-0000-0F00-000079000000}"/>
            </a:ext>
          </a:extLst>
        </xdr:cNvPr>
        <xdr:cNvSpPr txBox="1"/>
      </xdr:nvSpPr>
      <xdr:spPr>
        <a:xfrm>
          <a:off x="93917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a:extLst>
            <a:ext uri="{FF2B5EF4-FFF2-40B4-BE49-F238E27FC236}">
              <a16:creationId xmlns:a16="http://schemas.microsoft.com/office/drawing/2014/main" id="{00000000-0008-0000-0F00-00008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a:extLst>
            <a:ext uri="{FF2B5EF4-FFF2-40B4-BE49-F238E27FC236}">
              <a16:creationId xmlns:a16="http://schemas.microsoft.com/office/drawing/2014/main" id="{00000000-0008-0000-0F00-000091000000}"/>
            </a:ext>
          </a:extLst>
        </xdr:cNvPr>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a:extLst>
            <a:ext uri="{FF2B5EF4-FFF2-40B4-BE49-F238E27FC236}">
              <a16:creationId xmlns:a16="http://schemas.microsoft.com/office/drawing/2014/main" id="{00000000-0008-0000-0F00-000093000000}"/>
            </a:ext>
          </a:extLst>
        </xdr:cNvPr>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49" name="【体育館・プール】&#10;有形固定資産減価償却率平均値テキスト">
          <a:extLst>
            <a:ext uri="{FF2B5EF4-FFF2-40B4-BE49-F238E27FC236}">
              <a16:creationId xmlns:a16="http://schemas.microsoft.com/office/drawing/2014/main" id="{00000000-0008-0000-0F00-000095000000}"/>
            </a:ext>
          </a:extLst>
        </xdr:cNvPr>
        <xdr:cNvSpPr txBox="1"/>
      </xdr:nvSpPr>
      <xdr:spPr>
        <a:xfrm>
          <a:off x="4673600" y="1026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a:extLst>
            <a:ext uri="{FF2B5EF4-FFF2-40B4-BE49-F238E27FC236}">
              <a16:creationId xmlns:a16="http://schemas.microsoft.com/office/drawing/2014/main" id="{00000000-0008-0000-0F00-000096000000}"/>
            </a:ext>
          </a:extLst>
        </xdr:cNvPr>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a:extLst>
            <a:ext uri="{FF2B5EF4-FFF2-40B4-BE49-F238E27FC236}">
              <a16:creationId xmlns:a16="http://schemas.microsoft.com/office/drawing/2014/main" id="{00000000-0008-0000-0F00-000097000000}"/>
            </a:ext>
          </a:extLst>
        </xdr:cNvPr>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2" name="フローチャート: 判断 151">
          <a:extLst>
            <a:ext uri="{FF2B5EF4-FFF2-40B4-BE49-F238E27FC236}">
              <a16:creationId xmlns:a16="http://schemas.microsoft.com/office/drawing/2014/main" id="{00000000-0008-0000-0F00-000098000000}"/>
            </a:ext>
          </a:extLst>
        </xdr:cNvPr>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49784</xdr:rowOff>
    </xdr:from>
    <xdr:to>
      <xdr:col>24</xdr:col>
      <xdr:colOff>114300</xdr:colOff>
      <xdr:row>59</xdr:row>
      <xdr:rowOff>151384</xdr:rowOff>
    </xdr:to>
    <xdr:sp macro="" textlink="">
      <xdr:nvSpPr>
        <xdr:cNvPr id="158" name="楕円 157">
          <a:extLst>
            <a:ext uri="{FF2B5EF4-FFF2-40B4-BE49-F238E27FC236}">
              <a16:creationId xmlns:a16="http://schemas.microsoft.com/office/drawing/2014/main" id="{00000000-0008-0000-0F00-00009E000000}"/>
            </a:ext>
          </a:extLst>
        </xdr:cNvPr>
        <xdr:cNvSpPr/>
      </xdr:nvSpPr>
      <xdr:spPr>
        <a:xfrm>
          <a:off x="45847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72661</xdr:rowOff>
    </xdr:from>
    <xdr:ext cx="405111" cy="259045"/>
    <xdr:sp macro="" textlink="">
      <xdr:nvSpPr>
        <xdr:cNvPr id="159" name="【体育館・プール】&#10;有形固定資産減価償却率該当値テキスト">
          <a:extLst>
            <a:ext uri="{FF2B5EF4-FFF2-40B4-BE49-F238E27FC236}">
              <a16:creationId xmlns:a16="http://schemas.microsoft.com/office/drawing/2014/main" id="{00000000-0008-0000-0F00-00009F000000}"/>
            </a:ext>
          </a:extLst>
        </xdr:cNvPr>
        <xdr:cNvSpPr txBox="1"/>
      </xdr:nvSpPr>
      <xdr:spPr>
        <a:xfrm>
          <a:off x="4673600" y="1001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60" name="楕円 159">
          <a:extLst>
            <a:ext uri="{FF2B5EF4-FFF2-40B4-BE49-F238E27FC236}">
              <a16:creationId xmlns:a16="http://schemas.microsoft.com/office/drawing/2014/main" id="{00000000-0008-0000-0F00-0000A0000000}"/>
            </a:ext>
          </a:extLst>
        </xdr:cNvPr>
        <xdr:cNvSpPr/>
      </xdr:nvSpPr>
      <xdr:spPr>
        <a:xfrm>
          <a:off x="3746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100584</xdr:rowOff>
    </xdr:from>
    <xdr:to>
      <xdr:col>24</xdr:col>
      <xdr:colOff>63500</xdr:colOff>
      <xdr:row>59</xdr:row>
      <xdr:rowOff>102870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flipV="1">
          <a:off x="3797300" y="1021613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39641</xdr:rowOff>
    </xdr:from>
    <xdr:ext cx="405111" cy="259045"/>
    <xdr:sp macro="" textlink="">
      <xdr:nvSpPr>
        <xdr:cNvPr id="162" name="n_1aveValue【体育館・プール】&#10;有形固定資産減価償却率">
          <a:extLst>
            <a:ext uri="{FF2B5EF4-FFF2-40B4-BE49-F238E27FC236}">
              <a16:creationId xmlns:a16="http://schemas.microsoft.com/office/drawing/2014/main" id="{00000000-0008-0000-0F00-0000A2000000}"/>
            </a:ext>
          </a:extLst>
        </xdr:cNvPr>
        <xdr:cNvSpPr txBox="1"/>
      </xdr:nvSpPr>
      <xdr:spPr>
        <a:xfrm>
          <a:off x="3582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63" name="n_2aveValue【体育館・プール】&#10;有形固定資産減価償却率">
          <a:extLst>
            <a:ext uri="{FF2B5EF4-FFF2-40B4-BE49-F238E27FC236}">
              <a16:creationId xmlns:a16="http://schemas.microsoft.com/office/drawing/2014/main" id="{00000000-0008-0000-0F00-0000A3000000}"/>
            </a:ext>
          </a:extLst>
        </xdr:cNvPr>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170197</xdr:rowOff>
    </xdr:from>
    <xdr:ext cx="405111" cy="259045"/>
    <xdr:sp macro="" textlink="">
      <xdr:nvSpPr>
        <xdr:cNvPr id="164" name="n_1mainValue【体育館・プール】&#10;有形固定資産減価償却率">
          <a:extLst>
            <a:ext uri="{FF2B5EF4-FFF2-40B4-BE49-F238E27FC236}">
              <a16:creationId xmlns:a16="http://schemas.microsoft.com/office/drawing/2014/main" id="{00000000-0008-0000-0F00-0000A4000000}"/>
            </a:ext>
          </a:extLst>
        </xdr:cNvPr>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a:extLst>
            <a:ext uri="{FF2B5EF4-FFF2-40B4-BE49-F238E27FC236}">
              <a16:creationId xmlns:a16="http://schemas.microsoft.com/office/drawing/2014/main" id="{00000000-0008-0000-0F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a:extLst>
            <a:ext uri="{FF2B5EF4-FFF2-40B4-BE49-F238E27FC236}">
              <a16:creationId xmlns:a16="http://schemas.microsoft.com/office/drawing/2014/main" id="{00000000-0008-0000-0F00-0000BB000000}"/>
            </a:ext>
          </a:extLst>
        </xdr:cNvPr>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a:extLst>
            <a:ext uri="{FF2B5EF4-FFF2-40B4-BE49-F238E27FC236}">
              <a16:creationId xmlns:a16="http://schemas.microsoft.com/office/drawing/2014/main" id="{00000000-0008-0000-0F00-0000BD000000}"/>
            </a:ext>
          </a:extLst>
        </xdr:cNvPr>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191" name="【体育館・プール】&#10;一人当たり面積平均値テキスト">
          <a:extLst>
            <a:ext uri="{FF2B5EF4-FFF2-40B4-BE49-F238E27FC236}">
              <a16:creationId xmlns:a16="http://schemas.microsoft.com/office/drawing/2014/main" id="{00000000-0008-0000-0F00-0000BF000000}"/>
            </a:ext>
          </a:extLst>
        </xdr:cNvPr>
        <xdr:cNvSpPr txBox="1"/>
      </xdr:nvSpPr>
      <xdr:spPr>
        <a:xfrm>
          <a:off x="10515600" y="1032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30497</xdr:rowOff>
    </xdr:from>
    <xdr:ext cx="469744" cy="259045"/>
    <xdr:sp macro="" textlink="">
      <xdr:nvSpPr>
        <xdr:cNvPr id="201" name="【体育館・プール】&#10;一人当たり面積該当値テキスト">
          <a:extLst>
            <a:ext uri="{FF2B5EF4-FFF2-40B4-BE49-F238E27FC236}">
              <a16:creationId xmlns:a16="http://schemas.microsoft.com/office/drawing/2014/main" id="{00000000-0008-0000-0F00-0000C9000000}"/>
            </a:ext>
          </a:extLst>
        </xdr:cNvPr>
        <xdr:cNvSpPr txBox="1"/>
      </xdr:nvSpPr>
      <xdr:spPr>
        <a:xfrm>
          <a:off x="10515600"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65786</xdr:rowOff>
    </xdr:from>
    <xdr:to>
      <xdr:col>50</xdr:col>
      <xdr:colOff>165100</xdr:colOff>
      <xdr:row>61</xdr:row>
      <xdr:rowOff>167386</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9588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102870</xdr:rowOff>
    </xdr:from>
    <xdr:to>
      <xdr:col>55</xdr:col>
      <xdr:colOff>0</xdr:colOff>
      <xdr:row>61</xdr:row>
      <xdr:rowOff>116586</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flipV="1">
          <a:off x="9639300" y="105613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04" name="n_1aveValue【体育館・プール】&#10;一人当たり面積">
          <a:extLst>
            <a:ext uri="{FF2B5EF4-FFF2-40B4-BE49-F238E27FC236}">
              <a16:creationId xmlns:a16="http://schemas.microsoft.com/office/drawing/2014/main" id="{00000000-0008-0000-0F00-0000CC000000}"/>
            </a:ext>
          </a:extLst>
        </xdr:cNvPr>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05" name="n_2aveValue【体育館・プール】&#10;一人当たり面積">
          <a:extLst>
            <a:ext uri="{FF2B5EF4-FFF2-40B4-BE49-F238E27FC236}">
              <a16:creationId xmlns:a16="http://schemas.microsoft.com/office/drawing/2014/main" id="{00000000-0008-0000-0F00-0000CD000000}"/>
            </a:ext>
          </a:extLst>
        </xdr:cNvPr>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158513</xdr:rowOff>
    </xdr:from>
    <xdr:ext cx="469744" cy="259045"/>
    <xdr:sp macro="" textlink="">
      <xdr:nvSpPr>
        <xdr:cNvPr id="206" name="n_1mainValue【体育館・プール】&#10;一人当たり面積">
          <a:extLst>
            <a:ext uri="{FF2B5EF4-FFF2-40B4-BE49-F238E27FC236}">
              <a16:creationId xmlns:a16="http://schemas.microsoft.com/office/drawing/2014/main" id="{00000000-0008-0000-0F00-0000CE000000}"/>
            </a:ext>
          </a:extLst>
        </xdr:cNvPr>
        <xdr:cNvSpPr txBox="1"/>
      </xdr:nvSpPr>
      <xdr:spPr>
        <a:xfrm>
          <a:off x="93917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a:extLst>
            <a:ext uri="{FF2B5EF4-FFF2-40B4-BE49-F238E27FC236}">
              <a16:creationId xmlns:a16="http://schemas.microsoft.com/office/drawing/2014/main" id="{00000000-0008-0000-0F00-0000E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a:extLst>
            <a:ext uri="{FF2B5EF4-FFF2-40B4-BE49-F238E27FC236}">
              <a16:creationId xmlns:a16="http://schemas.microsoft.com/office/drawing/2014/main" id="{00000000-0008-0000-0F00-0000E6000000}"/>
            </a:ext>
          </a:extLst>
        </xdr:cNvPr>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a:extLst>
            <a:ext uri="{FF2B5EF4-FFF2-40B4-BE49-F238E27FC236}">
              <a16:creationId xmlns:a16="http://schemas.microsoft.com/office/drawing/2014/main" id="{00000000-0008-0000-0F00-0000E8000000}"/>
            </a:ext>
          </a:extLst>
        </xdr:cNvPr>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34" name="【福祉施設】&#10;有形固定資産減価償却率平均値テキスト">
          <a:extLst>
            <a:ext uri="{FF2B5EF4-FFF2-40B4-BE49-F238E27FC236}">
              <a16:creationId xmlns:a16="http://schemas.microsoft.com/office/drawing/2014/main" id="{00000000-0008-0000-0F00-0000EA000000}"/>
            </a:ext>
          </a:extLst>
        </xdr:cNvPr>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74168</xdr:rowOff>
    </xdr:from>
    <xdr:to>
      <xdr:col>24</xdr:col>
      <xdr:colOff>114300</xdr:colOff>
      <xdr:row>81</xdr:row>
      <xdr:rowOff>4318</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45847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97045</xdr:rowOff>
    </xdr:from>
    <xdr:ext cx="405111" cy="259045"/>
    <xdr:sp macro="" textlink="">
      <xdr:nvSpPr>
        <xdr:cNvPr id="244" name="【福祉施設】&#10;有形固定資産減価償却率該当値テキスト">
          <a:extLst>
            <a:ext uri="{FF2B5EF4-FFF2-40B4-BE49-F238E27FC236}">
              <a16:creationId xmlns:a16="http://schemas.microsoft.com/office/drawing/2014/main" id="{00000000-0008-0000-0F00-0000F4000000}"/>
            </a:ext>
          </a:extLst>
        </xdr:cNvPr>
        <xdr:cNvSpPr txBox="1"/>
      </xdr:nvSpPr>
      <xdr:spPr>
        <a:xfrm>
          <a:off x="4673600" y="1364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133604</xdr:rowOff>
    </xdr:from>
    <xdr:to>
      <xdr:col>20</xdr:col>
      <xdr:colOff>38100</xdr:colOff>
      <xdr:row>81</xdr:row>
      <xdr:rowOff>63754</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3746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124968</xdr:rowOff>
    </xdr:from>
    <xdr:to>
      <xdr:col>24</xdr:col>
      <xdr:colOff>63500</xdr:colOff>
      <xdr:row>81</xdr:row>
      <xdr:rowOff>12954</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3797300" y="138409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47" name="n_1aveValue【福祉施設】&#10;有形固定資産減価償却率">
          <a:extLst>
            <a:ext uri="{FF2B5EF4-FFF2-40B4-BE49-F238E27FC236}">
              <a16:creationId xmlns:a16="http://schemas.microsoft.com/office/drawing/2014/main" id="{00000000-0008-0000-0F00-0000F7000000}"/>
            </a:ext>
          </a:extLst>
        </xdr:cNvPr>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48" name="n_2aveValue【福祉施設】&#10;有形固定資産減価償却率">
          <a:extLst>
            <a:ext uri="{FF2B5EF4-FFF2-40B4-BE49-F238E27FC236}">
              <a16:creationId xmlns:a16="http://schemas.microsoft.com/office/drawing/2014/main" id="{00000000-0008-0000-0F00-0000F8000000}"/>
            </a:ext>
          </a:extLst>
        </xdr:cNvPr>
        <xdr:cNvSpPr txBox="1"/>
      </xdr:nvSpPr>
      <xdr:spPr>
        <a:xfrm>
          <a:off x="27057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80281</xdr:rowOff>
    </xdr:from>
    <xdr:ext cx="405111" cy="259045"/>
    <xdr:sp macro="" textlink="">
      <xdr:nvSpPr>
        <xdr:cNvPr id="249" name="n_1mainValue【福祉施設】&#10;有形固定資産減価償却率">
          <a:extLst>
            <a:ext uri="{FF2B5EF4-FFF2-40B4-BE49-F238E27FC236}">
              <a16:creationId xmlns:a16="http://schemas.microsoft.com/office/drawing/2014/main" id="{00000000-0008-0000-0F00-0000F9000000}"/>
            </a:ext>
          </a:extLst>
        </xdr:cNvPr>
        <xdr:cNvSpPr txBox="1"/>
      </xdr:nvSpPr>
      <xdr:spPr>
        <a:xfrm>
          <a:off x="35820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a:extLst>
            <a:ext uri="{FF2B5EF4-FFF2-40B4-BE49-F238E27FC236}">
              <a16:creationId xmlns:a16="http://schemas.microsoft.com/office/drawing/2014/main" id="{00000000-0008-0000-0F00-00001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a:extLst>
            <a:ext uri="{FF2B5EF4-FFF2-40B4-BE49-F238E27FC236}">
              <a16:creationId xmlns:a16="http://schemas.microsoft.com/office/drawing/2014/main" id="{00000000-0008-0000-0F00-000012010000}"/>
            </a:ext>
          </a:extLst>
        </xdr:cNvPr>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a:extLst>
            <a:ext uri="{FF2B5EF4-FFF2-40B4-BE49-F238E27FC236}">
              <a16:creationId xmlns:a16="http://schemas.microsoft.com/office/drawing/2014/main" id="{00000000-0008-0000-0F00-000014010000}"/>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278" name="【福祉施設】&#10;一人当たり面積平均値テキスト">
          <a:extLst>
            <a:ext uri="{FF2B5EF4-FFF2-40B4-BE49-F238E27FC236}">
              <a16:creationId xmlns:a16="http://schemas.microsoft.com/office/drawing/2014/main" id="{00000000-0008-0000-0F00-000016010000}"/>
            </a:ext>
          </a:extLst>
        </xdr:cNvPr>
        <xdr:cNvSpPr txBox="1"/>
      </xdr:nvSpPr>
      <xdr:spPr>
        <a:xfrm>
          <a:off x="10515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69850</xdr:rowOff>
    </xdr:from>
    <xdr:to>
      <xdr:col>55</xdr:col>
      <xdr:colOff>50800</xdr:colOff>
      <xdr:row>86</xdr:row>
      <xdr:rowOff>0</xdr:rowOff>
    </xdr:to>
    <xdr:sp macro="" textlink="">
      <xdr:nvSpPr>
        <xdr:cNvPr id="287" name="楕円 286">
          <a:extLst>
            <a:ext uri="{FF2B5EF4-FFF2-40B4-BE49-F238E27FC236}">
              <a16:creationId xmlns:a16="http://schemas.microsoft.com/office/drawing/2014/main" id="{00000000-0008-0000-0F00-00001F010000}"/>
            </a:ext>
          </a:extLst>
        </xdr:cNvPr>
        <xdr:cNvSpPr/>
      </xdr:nvSpPr>
      <xdr:spPr>
        <a:xfrm>
          <a:off x="104267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156227</xdr:rowOff>
    </xdr:from>
    <xdr:ext cx="469744" cy="259045"/>
    <xdr:sp macro="" textlink="">
      <xdr:nvSpPr>
        <xdr:cNvPr id="288" name="【福祉施設】&#10;一人当たり面積該当値テキスト">
          <a:extLst>
            <a:ext uri="{FF2B5EF4-FFF2-40B4-BE49-F238E27FC236}">
              <a16:creationId xmlns:a16="http://schemas.microsoft.com/office/drawing/2014/main" id="{00000000-0008-0000-0F00-000020010000}"/>
            </a:ext>
          </a:extLst>
        </xdr:cNvPr>
        <xdr:cNvSpPr txBox="1"/>
      </xdr:nvSpPr>
      <xdr:spPr>
        <a:xfrm>
          <a:off x="10515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289" name="楕円 288">
          <a:extLst>
            <a:ext uri="{FF2B5EF4-FFF2-40B4-BE49-F238E27FC236}">
              <a16:creationId xmlns:a16="http://schemas.microsoft.com/office/drawing/2014/main" id="{00000000-0008-0000-0F00-000021010000}"/>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120650</xdr:rowOff>
    </xdr:from>
    <xdr:to>
      <xdr:col>55</xdr:col>
      <xdr:colOff>0</xdr:colOff>
      <xdr:row>85</xdr:row>
      <xdr:rowOff>133350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flipV="1">
          <a:off x="9639300" y="14693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291" name="n_1aveValue【福祉施設】&#10;一人当たり面積">
          <a:extLst>
            <a:ext uri="{FF2B5EF4-FFF2-40B4-BE49-F238E27FC236}">
              <a16:creationId xmlns:a16="http://schemas.microsoft.com/office/drawing/2014/main" id="{00000000-0008-0000-0F00-000023010000}"/>
            </a:ext>
          </a:extLst>
        </xdr:cNvPr>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292" name="n_2aveValue【福祉施設】&#10;一人当たり面積">
          <a:extLst>
            <a:ext uri="{FF2B5EF4-FFF2-40B4-BE49-F238E27FC236}">
              <a16:creationId xmlns:a16="http://schemas.microsoft.com/office/drawing/2014/main" id="{00000000-0008-0000-0F00-000024010000}"/>
            </a:ext>
          </a:extLst>
        </xdr:cNvPr>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293" name="n_1mainValue【福祉施設】&#10;一人当たり面積">
          <a:extLst>
            <a:ext uri="{FF2B5EF4-FFF2-40B4-BE49-F238E27FC236}">
              <a16:creationId xmlns:a16="http://schemas.microsoft.com/office/drawing/2014/main" id="{00000000-0008-0000-0F00-000025010000}"/>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a:extLst>
            <a:ext uri="{FF2B5EF4-FFF2-40B4-BE49-F238E27FC236}">
              <a16:creationId xmlns:a16="http://schemas.microsoft.com/office/drawing/2014/main" id="{00000000-0008-0000-0F00-00003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a:extLst>
            <a:ext uri="{FF2B5EF4-FFF2-40B4-BE49-F238E27FC236}">
              <a16:creationId xmlns:a16="http://schemas.microsoft.com/office/drawing/2014/main" id="{00000000-0008-0000-0F00-00003F010000}"/>
            </a:ext>
          </a:extLst>
        </xdr:cNvPr>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a:extLst>
            <a:ext uri="{FF2B5EF4-FFF2-40B4-BE49-F238E27FC236}">
              <a16:creationId xmlns:a16="http://schemas.microsoft.com/office/drawing/2014/main" id="{00000000-0008-0000-0F00-00004101000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23" name="【市民会館】&#10;有形固定資産減価償却率平均値テキスト">
          <a:extLst>
            <a:ext uri="{FF2B5EF4-FFF2-40B4-BE49-F238E27FC236}">
              <a16:creationId xmlns:a16="http://schemas.microsoft.com/office/drawing/2014/main" id="{00000000-0008-0000-0F00-000043010000}"/>
            </a:ext>
          </a:extLst>
        </xdr:cNvPr>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105427</xdr:rowOff>
    </xdr:from>
    <xdr:ext cx="405111" cy="259045"/>
    <xdr:sp macro="" textlink="">
      <xdr:nvSpPr>
        <xdr:cNvPr id="333" name="【市民会館】&#10;有形固定資産減価償却率該当値テキスト">
          <a:extLst>
            <a:ext uri="{FF2B5EF4-FFF2-40B4-BE49-F238E27FC236}">
              <a16:creationId xmlns:a16="http://schemas.microsoft.com/office/drawing/2014/main" id="{00000000-0008-0000-0F00-00004D010000}"/>
            </a:ext>
          </a:extLst>
        </xdr:cNvPr>
        <xdr:cNvSpPr txBox="1"/>
      </xdr:nvSpPr>
      <xdr:spPr>
        <a:xfrm>
          <a:off x="4673600"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86361</xdr:rowOff>
    </xdr:from>
    <xdr:to>
      <xdr:col>20</xdr:col>
      <xdr:colOff>38100</xdr:colOff>
      <xdr:row>106</xdr:row>
      <xdr:rowOff>16511</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3746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105</xdr:row>
      <xdr:rowOff>137161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flipV="1">
          <a:off x="3797300" y="17964150"/>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25416</xdr:rowOff>
    </xdr:from>
    <xdr:ext cx="405111" cy="259045"/>
    <xdr:sp macro="" textlink="">
      <xdr:nvSpPr>
        <xdr:cNvPr id="336" name="n_1aveValue【市民会館】&#10;有形固定資産減価償却率">
          <a:extLst>
            <a:ext uri="{FF2B5EF4-FFF2-40B4-BE49-F238E27FC236}">
              <a16:creationId xmlns:a16="http://schemas.microsoft.com/office/drawing/2014/main" id="{00000000-0008-0000-0F00-000050010000}"/>
            </a:ext>
          </a:extLst>
        </xdr:cNvPr>
        <xdr:cNvSpPr txBox="1"/>
      </xdr:nvSpPr>
      <xdr:spPr>
        <a:xfrm>
          <a:off x="35820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37" name="n_2aveValue【市民会館】&#10;有形固定資産減価償却率">
          <a:extLst>
            <a:ext uri="{FF2B5EF4-FFF2-40B4-BE49-F238E27FC236}">
              <a16:creationId xmlns:a16="http://schemas.microsoft.com/office/drawing/2014/main" id="{00000000-0008-0000-0F00-000051010000}"/>
            </a:ext>
          </a:extLst>
        </xdr:cNvPr>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7638</xdr:rowOff>
    </xdr:from>
    <xdr:ext cx="405111" cy="259045"/>
    <xdr:sp macro="" textlink="">
      <xdr:nvSpPr>
        <xdr:cNvPr id="338" name="n_1mainValue【市民会館】&#10;有形固定資産減価償却率">
          <a:extLst>
            <a:ext uri="{FF2B5EF4-FFF2-40B4-BE49-F238E27FC236}">
              <a16:creationId xmlns:a16="http://schemas.microsoft.com/office/drawing/2014/main" id="{00000000-0008-0000-0F00-000052010000}"/>
            </a:ext>
          </a:extLst>
        </xdr:cNvPr>
        <xdr:cNvSpPr txBox="1"/>
      </xdr:nvSpPr>
      <xdr:spPr>
        <a:xfrm>
          <a:off x="3582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F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F00-00006B010000}"/>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F00-00006D010000}"/>
            </a:ext>
          </a:extLst>
        </xdr:cNvPr>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F00-00006F010000}"/>
            </a:ext>
          </a:extLst>
        </xdr:cNvPr>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154939</xdr:rowOff>
    </xdr:from>
    <xdr:to>
      <xdr:col>55</xdr:col>
      <xdr:colOff>50800</xdr:colOff>
      <xdr:row>103</xdr:row>
      <xdr:rowOff>85089</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104267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6366</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F00-000079010000}"/>
            </a:ext>
          </a:extLst>
        </xdr:cNvPr>
        <xdr:cNvSpPr txBox="1"/>
      </xdr:nvSpPr>
      <xdr:spPr>
        <a:xfrm>
          <a:off x="10515600"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162561</xdr:rowOff>
    </xdr:from>
    <xdr:to>
      <xdr:col>50</xdr:col>
      <xdr:colOff>165100</xdr:colOff>
      <xdr:row>103</xdr:row>
      <xdr:rowOff>92711</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588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34289</xdr:rowOff>
    </xdr:from>
    <xdr:to>
      <xdr:col>55</xdr:col>
      <xdr:colOff>0</xdr:colOff>
      <xdr:row>103</xdr:row>
      <xdr:rowOff>41911</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9639300" y="176936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0" name="n_1aveValue【市民会館】&#10;一人当たり面積">
          <a:extLst>
            <a:ext uri="{FF2B5EF4-FFF2-40B4-BE49-F238E27FC236}">
              <a16:creationId xmlns:a16="http://schemas.microsoft.com/office/drawing/2014/main" id="{00000000-0008-0000-0F00-00007C010000}"/>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1" name="n_2aveValue【市民会館】&#10;一人当たり面積">
          <a:extLst>
            <a:ext uri="{FF2B5EF4-FFF2-40B4-BE49-F238E27FC236}">
              <a16:creationId xmlns:a16="http://schemas.microsoft.com/office/drawing/2014/main" id="{00000000-0008-0000-0F00-00007D010000}"/>
            </a:ext>
          </a:extLst>
        </xdr:cNvPr>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109238</xdr:rowOff>
    </xdr:from>
    <xdr:ext cx="469744" cy="259045"/>
    <xdr:sp macro="" textlink="">
      <xdr:nvSpPr>
        <xdr:cNvPr id="382" name="n_1mainValue【市民会館】&#10;一人当たり面積">
          <a:extLst>
            <a:ext uri="{FF2B5EF4-FFF2-40B4-BE49-F238E27FC236}">
              <a16:creationId xmlns:a16="http://schemas.microsoft.com/office/drawing/2014/main" id="{00000000-0008-0000-0F00-00007E010000}"/>
            </a:ext>
          </a:extLst>
        </xdr:cNvPr>
        <xdr:cNvSpPr txBox="1"/>
      </xdr:nvSpPr>
      <xdr:spPr>
        <a:xfrm>
          <a:off x="93917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8" name="【一般廃棄物処理施設】&#10;有形固定資産減価償却率最小値テキスト">
          <a:extLst>
            <a:ext uri="{FF2B5EF4-FFF2-40B4-BE49-F238E27FC236}">
              <a16:creationId xmlns:a16="http://schemas.microsoft.com/office/drawing/2014/main" id="{00000000-0008-0000-0F00-00009801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10" name="【一般廃棄物処理施設】&#10;有形固定資産減価償却率最大値テキスト">
          <a:extLst>
            <a:ext uri="{FF2B5EF4-FFF2-40B4-BE49-F238E27FC236}">
              <a16:creationId xmlns:a16="http://schemas.microsoft.com/office/drawing/2014/main" id="{00000000-0008-0000-0F00-00009A010000}"/>
            </a:ext>
          </a:extLst>
        </xdr:cNvPr>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412" name="【一般廃棄物処理施設】&#10;有形固定資産減価償却率平均値テキスト">
          <a:extLst>
            <a:ext uri="{FF2B5EF4-FFF2-40B4-BE49-F238E27FC236}">
              <a16:creationId xmlns:a16="http://schemas.microsoft.com/office/drawing/2014/main" id="{00000000-0008-0000-0F00-00009C010000}"/>
            </a:ext>
          </a:extLst>
        </xdr:cNvPr>
        <xdr:cNvSpPr txBox="1"/>
      </xdr:nvSpPr>
      <xdr:spPr>
        <a:xfrm>
          <a:off x="16357600" y="6292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99695</xdr:rowOff>
    </xdr:from>
    <xdr:to>
      <xdr:col>85</xdr:col>
      <xdr:colOff>177800</xdr:colOff>
      <xdr:row>39</xdr:row>
      <xdr:rowOff>29845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6268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78122</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00000000-0008-0000-0F00-0000A6010000}"/>
            </a:ext>
          </a:extLst>
        </xdr:cNvPr>
        <xdr:cNvSpPr txBox="1"/>
      </xdr:nvSpPr>
      <xdr:spPr>
        <a:xfrm>
          <a:off x="16357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118745</xdr:rowOff>
    </xdr:from>
    <xdr:to>
      <xdr:col>81</xdr:col>
      <xdr:colOff>101600</xdr:colOff>
      <xdr:row>39</xdr:row>
      <xdr:rowOff>48895</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5430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150495</xdr:rowOff>
    </xdr:from>
    <xdr:to>
      <xdr:col>85</xdr:col>
      <xdr:colOff>127000</xdr:colOff>
      <xdr:row>38</xdr:row>
      <xdr:rowOff>169545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15481300" y="66655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00000000-0008-0000-0F00-0000A901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00000000-0008-0000-0F00-0000AA010000}"/>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40022</xdr:rowOff>
    </xdr:from>
    <xdr:ext cx="405111" cy="259045"/>
    <xdr:sp macro="" textlink="">
      <xdr:nvSpPr>
        <xdr:cNvPr id="427" name="n_1mainValue【一般廃棄物処理施設】&#10;有形固定資産減価償却率">
          <a:extLst>
            <a:ext uri="{FF2B5EF4-FFF2-40B4-BE49-F238E27FC236}">
              <a16:creationId xmlns:a16="http://schemas.microsoft.com/office/drawing/2014/main" id="{00000000-0008-0000-0F00-0000AB010000}"/>
            </a:ext>
          </a:extLst>
        </xdr:cNvPr>
        <xdr:cNvSpPr txBox="1"/>
      </xdr:nvSpPr>
      <xdr:spPr>
        <a:xfrm>
          <a:off x="152660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id="{00000000-0008-0000-0F00-0000C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52" name="【一般廃棄物処理施設】&#10;一人当たり有形固定資産（償却資産）額最小値テキスト">
          <a:extLst>
            <a:ext uri="{FF2B5EF4-FFF2-40B4-BE49-F238E27FC236}">
              <a16:creationId xmlns:a16="http://schemas.microsoft.com/office/drawing/2014/main" id="{00000000-0008-0000-0F00-0000C4010000}"/>
            </a:ext>
          </a:extLst>
        </xdr:cNvPr>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id="{00000000-0008-0000-0F00-0000C6010000}"/>
            </a:ext>
          </a:extLst>
        </xdr:cNvPr>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101528</xdr:rowOff>
    </xdr:from>
    <xdr:ext cx="534377" cy="259045"/>
    <xdr:sp macro="" textlink="">
      <xdr:nvSpPr>
        <xdr:cNvPr id="456" name="【一般廃棄物処理施設】&#10;一人当たり有形固定資産（償却資産）額平均値テキスト">
          <a:extLst>
            <a:ext uri="{FF2B5EF4-FFF2-40B4-BE49-F238E27FC236}">
              <a16:creationId xmlns:a16="http://schemas.microsoft.com/office/drawing/2014/main" id="{00000000-0008-0000-0F00-0000C8010000}"/>
            </a:ext>
          </a:extLst>
        </xdr:cNvPr>
        <xdr:cNvSpPr txBox="1"/>
      </xdr:nvSpPr>
      <xdr:spPr>
        <a:xfrm>
          <a:off x="22199600" y="627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32474</xdr:rowOff>
    </xdr:from>
    <xdr:to>
      <xdr:col>116</xdr:col>
      <xdr:colOff>114300</xdr:colOff>
      <xdr:row>38</xdr:row>
      <xdr:rowOff>134074</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22110700" y="65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10901</xdr:rowOff>
    </xdr:from>
    <xdr:ext cx="534377" cy="259045"/>
    <xdr:sp macro="" textlink="">
      <xdr:nvSpPr>
        <xdr:cNvPr id="466" name="【一般廃棄物処理施設】&#10;一人当たり有形固定資産（償却資産）額該当値テキスト">
          <a:extLst>
            <a:ext uri="{FF2B5EF4-FFF2-40B4-BE49-F238E27FC236}">
              <a16:creationId xmlns:a16="http://schemas.microsoft.com/office/drawing/2014/main" id="{00000000-0008-0000-0F00-0000D2010000}"/>
            </a:ext>
          </a:extLst>
        </xdr:cNvPr>
        <xdr:cNvSpPr txBox="1"/>
      </xdr:nvSpPr>
      <xdr:spPr>
        <a:xfrm>
          <a:off x="22199600"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54331</xdr:rowOff>
    </xdr:from>
    <xdr:to>
      <xdr:col>112</xdr:col>
      <xdr:colOff>38100</xdr:colOff>
      <xdr:row>38</xdr:row>
      <xdr:rowOff>155931</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21272500" y="65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83274</xdr:rowOff>
    </xdr:from>
    <xdr:to>
      <xdr:col>116</xdr:col>
      <xdr:colOff>63500</xdr:colOff>
      <xdr:row>38</xdr:row>
      <xdr:rowOff>105131</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flipV="1">
          <a:off x="21323300" y="6598374"/>
          <a:ext cx="838200" cy="2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26954</xdr:rowOff>
    </xdr:from>
    <xdr:ext cx="534377" cy="259045"/>
    <xdr:sp macro="" textlink="">
      <xdr:nvSpPr>
        <xdr:cNvPr id="469" name="n_1aveValue【一般廃棄物処理施設】&#10;一人当たり有形固定資産（償却資産）額">
          <a:extLst>
            <a:ext uri="{FF2B5EF4-FFF2-40B4-BE49-F238E27FC236}">
              <a16:creationId xmlns:a16="http://schemas.microsoft.com/office/drawing/2014/main" id="{00000000-0008-0000-0F00-0000D5010000}"/>
            </a:ext>
          </a:extLst>
        </xdr:cNvPr>
        <xdr:cNvSpPr txBox="1"/>
      </xdr:nvSpPr>
      <xdr:spPr>
        <a:xfrm>
          <a:off x="21043411" y="61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70" name="n_2aveValue【一般廃棄物処理施設】&#10;一人当たり有形固定資産（償却資産）額">
          <a:extLst>
            <a:ext uri="{FF2B5EF4-FFF2-40B4-BE49-F238E27FC236}">
              <a16:creationId xmlns:a16="http://schemas.microsoft.com/office/drawing/2014/main" id="{00000000-0008-0000-0F00-0000D6010000}"/>
            </a:ext>
          </a:extLst>
        </xdr:cNvPr>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147058</xdr:rowOff>
    </xdr:from>
    <xdr:ext cx="534377" cy="259045"/>
    <xdr:sp macro="" textlink="">
      <xdr:nvSpPr>
        <xdr:cNvPr id="471" name="n_1mainValue【一般廃棄物処理施設】&#10;一人当たり有形固定資産（償却資産）額">
          <a:extLst>
            <a:ext uri="{FF2B5EF4-FFF2-40B4-BE49-F238E27FC236}">
              <a16:creationId xmlns:a16="http://schemas.microsoft.com/office/drawing/2014/main" id="{00000000-0008-0000-0F00-0000D7010000}"/>
            </a:ext>
          </a:extLst>
        </xdr:cNvPr>
        <xdr:cNvSpPr txBox="1"/>
      </xdr:nvSpPr>
      <xdr:spPr>
        <a:xfrm>
          <a:off x="21043411" y="66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9" name="【消防施設】&#10;有形固定資産減価償却率グラフ枠">
          <a:extLst>
            <a:ext uri="{FF2B5EF4-FFF2-40B4-BE49-F238E27FC236}">
              <a16:creationId xmlns:a16="http://schemas.microsoft.com/office/drawing/2014/main" id="{00000000-0008-0000-0F00-0000F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11" name="【消防施設】&#10;有形固定資産減価償却率最小値テキスト">
          <a:extLst>
            <a:ext uri="{FF2B5EF4-FFF2-40B4-BE49-F238E27FC236}">
              <a16:creationId xmlns:a16="http://schemas.microsoft.com/office/drawing/2014/main" id="{00000000-0008-0000-0F00-0000FF010000}"/>
            </a:ext>
          </a:extLst>
        </xdr:cNvPr>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13" name="【消防施設】&#10;有形固定資産減価償却率最大値テキスト">
          <a:extLst>
            <a:ext uri="{FF2B5EF4-FFF2-40B4-BE49-F238E27FC236}">
              <a16:creationId xmlns:a16="http://schemas.microsoft.com/office/drawing/2014/main" id="{00000000-0008-0000-0F00-000001020000}"/>
            </a:ext>
          </a:extLst>
        </xdr:cNvPr>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515" name="【消防施設】&#10;有形固定資産減価償却率平均値テキスト">
          <a:extLst>
            <a:ext uri="{FF2B5EF4-FFF2-40B4-BE49-F238E27FC236}">
              <a16:creationId xmlns:a16="http://schemas.microsoft.com/office/drawing/2014/main" id="{00000000-0008-0000-0F00-000003020000}"/>
            </a:ext>
          </a:extLst>
        </xdr:cNvPr>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138176</xdr:rowOff>
    </xdr:from>
    <xdr:to>
      <xdr:col>85</xdr:col>
      <xdr:colOff>177800</xdr:colOff>
      <xdr:row>82</xdr:row>
      <xdr:rowOff>68326</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162687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116603</xdr:rowOff>
    </xdr:from>
    <xdr:ext cx="405111" cy="259045"/>
    <xdr:sp macro="" textlink="">
      <xdr:nvSpPr>
        <xdr:cNvPr id="525" name="【消防施設】&#10;有形固定資産減価償却率該当値テキスト">
          <a:extLst>
            <a:ext uri="{FF2B5EF4-FFF2-40B4-BE49-F238E27FC236}">
              <a16:creationId xmlns:a16="http://schemas.microsoft.com/office/drawing/2014/main" id="{00000000-0008-0000-0F00-00000D020000}"/>
            </a:ext>
          </a:extLst>
        </xdr:cNvPr>
        <xdr:cNvSpPr txBox="1"/>
      </xdr:nvSpPr>
      <xdr:spPr>
        <a:xfrm>
          <a:off x="16357600" y="1400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163322</xdr:rowOff>
    </xdr:from>
    <xdr:to>
      <xdr:col>81</xdr:col>
      <xdr:colOff>101600</xdr:colOff>
      <xdr:row>82</xdr:row>
      <xdr:rowOff>93472</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15430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17526</xdr:rowOff>
    </xdr:from>
    <xdr:to>
      <xdr:col>85</xdr:col>
      <xdr:colOff>127000</xdr:colOff>
      <xdr:row>82</xdr:row>
      <xdr:rowOff>42672</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flipV="1">
          <a:off x="15481300" y="1407642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528" name="n_1aveValue【消防施設】&#10;有形固定資産減価償却率">
          <a:extLst>
            <a:ext uri="{FF2B5EF4-FFF2-40B4-BE49-F238E27FC236}">
              <a16:creationId xmlns:a16="http://schemas.microsoft.com/office/drawing/2014/main" id="{00000000-0008-0000-0F00-000010020000}"/>
            </a:ext>
          </a:extLst>
        </xdr:cNvPr>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529" name="n_2aveValue【消防施設】&#10;有形固定資産減価償却率">
          <a:extLst>
            <a:ext uri="{FF2B5EF4-FFF2-40B4-BE49-F238E27FC236}">
              <a16:creationId xmlns:a16="http://schemas.microsoft.com/office/drawing/2014/main" id="{00000000-0008-0000-0F00-000011020000}"/>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84599</xdr:rowOff>
    </xdr:from>
    <xdr:ext cx="405111" cy="259045"/>
    <xdr:sp macro="" textlink="">
      <xdr:nvSpPr>
        <xdr:cNvPr id="530" name="n_1mainValue【消防施設】&#10;有形固定資産減価償却率">
          <a:extLst>
            <a:ext uri="{FF2B5EF4-FFF2-40B4-BE49-F238E27FC236}">
              <a16:creationId xmlns:a16="http://schemas.microsoft.com/office/drawing/2014/main" id="{00000000-0008-0000-0F00-000012020000}"/>
            </a:ext>
          </a:extLst>
        </xdr:cNvPr>
        <xdr:cNvSpPr txBox="1"/>
      </xdr:nvSpPr>
      <xdr:spPr>
        <a:xfrm>
          <a:off x="152660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消防施設】&#10;一人当たり面積グラフ枠">
          <a:extLst>
            <a:ext uri="{FF2B5EF4-FFF2-40B4-BE49-F238E27FC236}">
              <a16:creationId xmlns:a16="http://schemas.microsoft.com/office/drawing/2014/main" id="{00000000-0008-0000-0F00-00002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557" name="【消防施設】&#10;一人当たり面積最小値テキスト">
          <a:extLst>
            <a:ext uri="{FF2B5EF4-FFF2-40B4-BE49-F238E27FC236}">
              <a16:creationId xmlns:a16="http://schemas.microsoft.com/office/drawing/2014/main" id="{00000000-0008-0000-0F00-00002D020000}"/>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559" name="【消防施設】&#10;一人当たり面積最大値テキスト">
          <a:extLst>
            <a:ext uri="{FF2B5EF4-FFF2-40B4-BE49-F238E27FC236}">
              <a16:creationId xmlns:a16="http://schemas.microsoft.com/office/drawing/2014/main" id="{00000000-0008-0000-0F00-00002F020000}"/>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561" name="【消防施設】&#10;一人当たり面積平均値テキスト">
          <a:extLst>
            <a:ext uri="{FF2B5EF4-FFF2-40B4-BE49-F238E27FC236}">
              <a16:creationId xmlns:a16="http://schemas.microsoft.com/office/drawing/2014/main" id="{00000000-0008-0000-0F00-000031020000}"/>
            </a:ext>
          </a:extLst>
        </xdr:cNvPr>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117929</xdr:rowOff>
    </xdr:from>
    <xdr:to>
      <xdr:col>116</xdr:col>
      <xdr:colOff>114300</xdr:colOff>
      <xdr:row>81</xdr:row>
      <xdr:rowOff>48079</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22110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140806</xdr:rowOff>
    </xdr:from>
    <xdr:ext cx="469744" cy="259045"/>
    <xdr:sp macro="" textlink="">
      <xdr:nvSpPr>
        <xdr:cNvPr id="571" name="【消防施設】&#10;一人当たり面積該当値テキスト">
          <a:extLst>
            <a:ext uri="{FF2B5EF4-FFF2-40B4-BE49-F238E27FC236}">
              <a16:creationId xmlns:a16="http://schemas.microsoft.com/office/drawing/2014/main" id="{00000000-0008-0000-0F00-00003B020000}"/>
            </a:ext>
          </a:extLst>
        </xdr:cNvPr>
        <xdr:cNvSpPr txBox="1"/>
      </xdr:nvSpPr>
      <xdr:spPr>
        <a:xfrm>
          <a:off x="22199600" y="1368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134257</xdr:rowOff>
    </xdr:from>
    <xdr:to>
      <xdr:col>112</xdr:col>
      <xdr:colOff>38100</xdr:colOff>
      <xdr:row>81</xdr:row>
      <xdr:rowOff>64407</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21272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168729</xdr:rowOff>
    </xdr:from>
    <xdr:to>
      <xdr:col>116</xdr:col>
      <xdr:colOff>63500</xdr:colOff>
      <xdr:row>81</xdr:row>
      <xdr:rowOff>13607</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1323300" y="138847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574" name="n_1aveValue【消防施設】&#10;一人当たり面積">
          <a:extLst>
            <a:ext uri="{FF2B5EF4-FFF2-40B4-BE49-F238E27FC236}">
              <a16:creationId xmlns:a16="http://schemas.microsoft.com/office/drawing/2014/main" id="{00000000-0008-0000-0F00-00003E020000}"/>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575" name="n_2aveValue【消防施設】&#10;一人当たり面積">
          <a:extLst>
            <a:ext uri="{FF2B5EF4-FFF2-40B4-BE49-F238E27FC236}">
              <a16:creationId xmlns:a16="http://schemas.microsoft.com/office/drawing/2014/main" id="{00000000-0008-0000-0F00-00003F020000}"/>
            </a:ext>
          </a:extLst>
        </xdr:cNvPr>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80934</xdr:rowOff>
    </xdr:from>
    <xdr:ext cx="469744" cy="259045"/>
    <xdr:sp macro="" textlink="">
      <xdr:nvSpPr>
        <xdr:cNvPr id="576" name="n_1mainValue【消防施設】&#10;一人当たり面積">
          <a:extLst>
            <a:ext uri="{FF2B5EF4-FFF2-40B4-BE49-F238E27FC236}">
              <a16:creationId xmlns:a16="http://schemas.microsoft.com/office/drawing/2014/main" id="{00000000-0008-0000-0F00-000040020000}"/>
            </a:ext>
          </a:extLst>
        </xdr:cNvPr>
        <xdr:cNvSpPr txBox="1"/>
      </xdr:nvSpPr>
      <xdr:spPr>
        <a:xfrm>
          <a:off x="21075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0" name="【庁舎】&#10;有形固定資産減価償却率グラフ枠">
          <a:extLst>
            <a:ext uri="{FF2B5EF4-FFF2-40B4-BE49-F238E27FC236}">
              <a16:creationId xmlns:a16="http://schemas.microsoft.com/office/drawing/2014/main" id="{00000000-0008-0000-0F00-00005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02" name="【庁舎】&#10;有形固定資産減価償却率最小値テキスト">
          <a:extLst>
            <a:ext uri="{FF2B5EF4-FFF2-40B4-BE49-F238E27FC236}">
              <a16:creationId xmlns:a16="http://schemas.microsoft.com/office/drawing/2014/main" id="{00000000-0008-0000-0F00-00005A02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04" name="【庁舎】&#10;有形固定資産減価償却率最大値テキスト">
          <a:extLst>
            <a:ext uri="{FF2B5EF4-FFF2-40B4-BE49-F238E27FC236}">
              <a16:creationId xmlns:a16="http://schemas.microsoft.com/office/drawing/2014/main" id="{00000000-0008-0000-0F00-00005C020000}"/>
            </a:ext>
          </a:extLst>
        </xdr:cNvPr>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606" name="【庁舎】&#10;有形固定資産減価償却率平均値テキスト">
          <a:extLst>
            <a:ext uri="{FF2B5EF4-FFF2-40B4-BE49-F238E27FC236}">
              <a16:creationId xmlns:a16="http://schemas.microsoft.com/office/drawing/2014/main" id="{00000000-0008-0000-0F00-00005E020000}"/>
            </a:ext>
          </a:extLst>
        </xdr:cNvPr>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128270</xdr:rowOff>
    </xdr:from>
    <xdr:to>
      <xdr:col>85</xdr:col>
      <xdr:colOff>177800</xdr:colOff>
      <xdr:row>103</xdr:row>
      <xdr:rowOff>58420</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6268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151147</xdr:rowOff>
    </xdr:from>
    <xdr:ext cx="405111" cy="259045"/>
    <xdr:sp macro="" textlink="">
      <xdr:nvSpPr>
        <xdr:cNvPr id="616" name="【庁舎】&#10;有形固定資産減価償却率該当値テキスト">
          <a:extLst>
            <a:ext uri="{FF2B5EF4-FFF2-40B4-BE49-F238E27FC236}">
              <a16:creationId xmlns:a16="http://schemas.microsoft.com/office/drawing/2014/main" id="{00000000-0008-0000-0F00-000068020000}"/>
            </a:ext>
          </a:extLst>
        </xdr:cNvPr>
        <xdr:cNvSpPr txBox="1"/>
      </xdr:nvSpPr>
      <xdr:spPr>
        <a:xfrm>
          <a:off x="16357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154939</xdr:rowOff>
    </xdr:from>
    <xdr:to>
      <xdr:col>81</xdr:col>
      <xdr:colOff>101600</xdr:colOff>
      <xdr:row>103</xdr:row>
      <xdr:rowOff>85089</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5430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34289</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flipV="1">
          <a:off x="15481300" y="176669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619" name="n_1aveValue【庁舎】&#10;有形固定資産減価償却率">
          <a:extLst>
            <a:ext uri="{FF2B5EF4-FFF2-40B4-BE49-F238E27FC236}">
              <a16:creationId xmlns:a16="http://schemas.microsoft.com/office/drawing/2014/main" id="{00000000-0008-0000-0F00-00006B020000}"/>
            </a:ext>
          </a:extLst>
        </xdr:cNvPr>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20" name="n_2aveValue【庁舎】&#10;有形固定資産減価償却率">
          <a:extLst>
            <a:ext uri="{FF2B5EF4-FFF2-40B4-BE49-F238E27FC236}">
              <a16:creationId xmlns:a16="http://schemas.microsoft.com/office/drawing/2014/main" id="{00000000-0008-0000-0F00-00006C020000}"/>
            </a:ext>
          </a:extLst>
        </xdr:cNvPr>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101616</xdr:rowOff>
    </xdr:from>
    <xdr:ext cx="405111" cy="259045"/>
    <xdr:sp macro="" textlink="">
      <xdr:nvSpPr>
        <xdr:cNvPr id="621" name="n_1mainValue【庁舎】&#10;有形固定資産減価償却率">
          <a:extLst>
            <a:ext uri="{FF2B5EF4-FFF2-40B4-BE49-F238E27FC236}">
              <a16:creationId xmlns:a16="http://schemas.microsoft.com/office/drawing/2014/main" id="{00000000-0008-0000-0F00-00006D020000}"/>
            </a:ext>
          </a:extLst>
        </xdr:cNvPr>
        <xdr:cNvSpPr txBox="1"/>
      </xdr:nvSpPr>
      <xdr:spPr>
        <a:xfrm>
          <a:off x="152660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2" name="【庁舎】&#10;一人当たり面積グラフ枠">
          <a:extLst>
            <a:ext uri="{FF2B5EF4-FFF2-40B4-BE49-F238E27FC236}">
              <a16:creationId xmlns:a16="http://schemas.microsoft.com/office/drawing/2014/main" id="{00000000-0008-0000-0F00-00008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644" name="【庁舎】&#10;一人当たり面積最小値テキスト">
          <a:extLst>
            <a:ext uri="{FF2B5EF4-FFF2-40B4-BE49-F238E27FC236}">
              <a16:creationId xmlns:a16="http://schemas.microsoft.com/office/drawing/2014/main" id="{00000000-0008-0000-0F00-000084020000}"/>
            </a:ext>
          </a:extLst>
        </xdr:cNvPr>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646" name="【庁舎】&#10;一人当たり面積最大値テキスト">
          <a:extLst>
            <a:ext uri="{FF2B5EF4-FFF2-40B4-BE49-F238E27FC236}">
              <a16:creationId xmlns:a16="http://schemas.microsoft.com/office/drawing/2014/main" id="{00000000-0008-0000-0F00-000086020000}"/>
            </a:ext>
          </a:extLst>
        </xdr:cNvPr>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648" name="【庁舎】&#10;一人当たり面積平均値テキスト">
          <a:extLst>
            <a:ext uri="{FF2B5EF4-FFF2-40B4-BE49-F238E27FC236}">
              <a16:creationId xmlns:a16="http://schemas.microsoft.com/office/drawing/2014/main" id="{00000000-0008-0000-0F00-000088020000}"/>
            </a:ext>
          </a:extLst>
        </xdr:cNvPr>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221107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112285</xdr:rowOff>
    </xdr:from>
    <xdr:ext cx="469744" cy="259045"/>
    <xdr:sp macro="" textlink="">
      <xdr:nvSpPr>
        <xdr:cNvPr id="658" name="【庁舎】&#10;一人当たり面積該当値テキスト">
          <a:extLst>
            <a:ext uri="{FF2B5EF4-FFF2-40B4-BE49-F238E27FC236}">
              <a16:creationId xmlns:a16="http://schemas.microsoft.com/office/drawing/2014/main" id="{00000000-0008-0000-0F00-000092020000}"/>
            </a:ext>
          </a:extLst>
        </xdr:cNvPr>
        <xdr:cNvSpPr txBox="1"/>
      </xdr:nvSpPr>
      <xdr:spPr>
        <a:xfrm>
          <a:off x="22199600" y="177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89408</xdr:rowOff>
    </xdr:from>
    <xdr:to>
      <xdr:col>112</xdr:col>
      <xdr:colOff>38100</xdr:colOff>
      <xdr:row>105</xdr:row>
      <xdr:rowOff>19558</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21272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140208</xdr:rowOff>
    </xdr:from>
    <xdr:to>
      <xdr:col>116</xdr:col>
      <xdr:colOff>63500</xdr:colOff>
      <xdr:row>104</xdr:row>
      <xdr:rowOff>140208</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21323300" y="17971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31514</xdr:rowOff>
    </xdr:from>
    <xdr:ext cx="469744" cy="259045"/>
    <xdr:sp macro="" textlink="">
      <xdr:nvSpPr>
        <xdr:cNvPr id="661" name="n_1aveValue【庁舎】&#10;一人当たり面積">
          <a:extLst>
            <a:ext uri="{FF2B5EF4-FFF2-40B4-BE49-F238E27FC236}">
              <a16:creationId xmlns:a16="http://schemas.microsoft.com/office/drawing/2014/main" id="{00000000-0008-0000-0F00-000095020000}"/>
            </a:ext>
          </a:extLst>
        </xdr:cNvPr>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662" name="n_2aveValue【庁舎】&#10;一人当たり面積">
          <a:extLst>
            <a:ext uri="{FF2B5EF4-FFF2-40B4-BE49-F238E27FC236}">
              <a16:creationId xmlns:a16="http://schemas.microsoft.com/office/drawing/2014/main" id="{00000000-0008-0000-0F00-000096020000}"/>
            </a:ext>
          </a:extLst>
        </xdr:cNvPr>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10685</xdr:rowOff>
    </xdr:from>
    <xdr:ext cx="469744" cy="259045"/>
    <xdr:sp macro="" textlink="">
      <xdr:nvSpPr>
        <xdr:cNvPr id="663" name="n_1mainValue【庁舎】&#10;一人当たり面積">
          <a:extLst>
            <a:ext uri="{FF2B5EF4-FFF2-40B4-BE49-F238E27FC236}">
              <a16:creationId xmlns:a16="http://schemas.microsoft.com/office/drawing/2014/main" id="{00000000-0008-0000-0F00-000097020000}"/>
            </a:ext>
          </a:extLst>
        </xdr:cNvPr>
        <xdr:cNvSpPr txBox="1"/>
      </xdr:nvSpPr>
      <xdr:spPr>
        <a:xfrm>
          <a:off x="21075727" y="180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有形固定資産減価償却率について、類似団体内平均値</a:t>
          </a:r>
          <a:r>
            <a:rPr kumimoji="1" lang="ja-JP" altLang="en-US" sz="1100">
              <a:solidFill>
                <a:schemeClr val="dk1"/>
              </a:solidFill>
              <a:effectLst/>
              <a:latin typeface="+mn-lt"/>
              <a:ea typeface="+mn-ea"/>
              <a:cs typeface="+mn-cs"/>
            </a:rPr>
            <a:t>より比較的</a:t>
          </a:r>
          <a:r>
            <a:rPr kumimoji="1" lang="ja-JP" altLang="ja-JP" sz="1100">
              <a:solidFill>
                <a:schemeClr val="dk1"/>
              </a:solidFill>
              <a:effectLst/>
              <a:latin typeface="+mn-lt"/>
              <a:ea typeface="+mn-ea"/>
              <a:cs typeface="+mn-cs"/>
            </a:rPr>
            <a:t>高い</a:t>
          </a:r>
          <a:r>
            <a:rPr kumimoji="1" lang="ja-JP" altLang="en-US" sz="1100">
              <a:solidFill>
                <a:schemeClr val="dk1"/>
              </a:solidFill>
              <a:effectLst/>
              <a:latin typeface="+mn-lt"/>
              <a:ea typeface="+mn-ea"/>
              <a:cs typeface="+mn-cs"/>
            </a:rPr>
            <a:t>のは庁舎と福祉施設であるが、本庁舎については</a:t>
          </a:r>
          <a:r>
            <a:rPr kumimoji="1" lang="en-US" altLang="ja-JP" sz="1100">
              <a:solidFill>
                <a:schemeClr val="dk1"/>
              </a:solidFill>
              <a:effectLst/>
              <a:latin typeface="+mn-lt"/>
              <a:ea typeface="+mn-ea"/>
              <a:cs typeface="+mn-cs"/>
            </a:rPr>
            <a:t>2022</a:t>
          </a:r>
          <a:r>
            <a:rPr kumimoji="1" lang="ja-JP" altLang="en-US" sz="1100">
              <a:solidFill>
                <a:schemeClr val="dk1"/>
              </a:solidFill>
              <a:effectLst/>
              <a:latin typeface="+mn-lt"/>
              <a:ea typeface="+mn-ea"/>
              <a:cs typeface="+mn-cs"/>
            </a:rPr>
            <a:t>年度に新設を予定している。また、図書館と一般廃棄物処理施設についても近年更新された施設があることから類似団体内平均値より低くなっており、順次施設の更新がなされていることを示すものである。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426,631
422,522
405.86
207,768,967
203,704,925
3,169,981
100,097,096
250,437,413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歳出においては、扶助費や公債費などの需要が多額であり、歳出総額が中核市平均を</a:t>
          </a:r>
          <a:r>
            <a:rPr kumimoji="1" lang="en-US" altLang="ja-JP" sz="1100">
              <a:latin typeface="ＭＳ Ｐゴシック" panose="020B0600070205080204" pitchFamily="50" charset="-128"/>
              <a:ea typeface="ＭＳ Ｐゴシック" panose="020B0600070205080204" pitchFamily="50" charset="-128"/>
            </a:rPr>
            <a:t>34.1</a:t>
          </a:r>
          <a:r>
            <a:rPr kumimoji="1" lang="ja-JP" altLang="en-US" sz="1100">
              <a:latin typeface="ＭＳ Ｐゴシック" panose="020B0600070205080204" pitchFamily="50" charset="-128"/>
              <a:ea typeface="ＭＳ Ｐゴシック" panose="020B0600070205080204" pitchFamily="50" charset="-128"/>
            </a:rPr>
            <a:t>％上回っている一方、歳入においては、法人市民税、事業所税の法人関係税や固定資産税及び個人市民税が低く税収基盤が脆弱であるなど、財政力指数を押し下げている要因となっている。</a:t>
          </a:r>
        </a:p>
        <a:p>
          <a:r>
            <a:rPr kumimoji="1" lang="ja-JP" altLang="en-US" sz="1100">
              <a:latin typeface="ＭＳ Ｐゴシック" panose="020B0600070205080204" pitchFamily="50" charset="-128"/>
              <a:ea typeface="ＭＳ Ｐゴシック" panose="020B0600070205080204" pitchFamily="50" charset="-128"/>
            </a:rPr>
            <a:t>　近年財政力指数は上昇傾向にあるが、徴収強化による税収増加や人員体制の見直しに伴う人件費の抑制などによるものである。引き続き市税収入の確保に努めるなど、財政基盤の強化に努める。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4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歳出において、経常的経費に要する一般財源が</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億円増（公債費</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億円増など）となり、歳入おいても、経常的な一般財源収入である地方交付税が減（</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億円）したものの、歳入における地方税（</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億円）や地方消費税交付金</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億円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が増したこと、また臨時財政対策債が増（</a:t>
          </a:r>
          <a:r>
            <a:rPr kumimoji="1" lang="en-US" altLang="ja-JP" sz="1100">
              <a:latin typeface="ＭＳ Ｐゴシック" panose="020B0600070205080204" pitchFamily="50" charset="-128"/>
              <a:ea typeface="ＭＳ Ｐゴシック" panose="020B0600070205080204" pitchFamily="50" charset="-128"/>
            </a:rPr>
            <a:t>6.6</a:t>
          </a:r>
          <a:r>
            <a:rPr kumimoji="1" lang="ja-JP" altLang="en-US" sz="1100">
              <a:latin typeface="ＭＳ Ｐゴシック" panose="020B0600070205080204" pitchFamily="50" charset="-128"/>
              <a:ea typeface="ＭＳ Ｐゴシック" panose="020B0600070205080204" pitchFamily="50" charset="-128"/>
            </a:rPr>
            <a:t>億円）したことなどの理由により、昨年に比べて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ポイント好転している。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年度までの数値と比べると高い水準にあることから、引き続き行財政の改善に努める。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29464</xdr:rowOff>
    </xdr:from>
    <xdr:to>
      <xdr:col>23</xdr:col>
      <xdr:colOff>133350</xdr:colOff>
      <xdr:row>66</xdr:row>
      <xdr:rowOff>72898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34516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51308</xdr:rowOff>
    </xdr:from>
    <xdr:to>
      <xdr:col>19</xdr:col>
      <xdr:colOff>133350</xdr:colOff>
      <xdr:row>66</xdr:row>
      <xdr:rowOff>72898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9555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44721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60960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955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85090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0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143781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150114</xdr:rowOff>
    </xdr:from>
    <xdr:to>
      <xdr:col>23</xdr:col>
      <xdr:colOff>184150</xdr:colOff>
      <xdr:row>66</xdr:row>
      <xdr:rowOff>80264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122191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22098</xdr:rowOff>
    </xdr:from>
    <xdr:to>
      <xdr:col>19</xdr:col>
      <xdr:colOff>184150</xdr:colOff>
      <xdr:row>66</xdr:row>
      <xdr:rowOff>123698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108475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2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316</a:t>
          </a:r>
          <a:r>
            <a:rPr kumimoji="1" lang="ja-JP" altLang="en-US" sz="1100">
              <a:latin typeface="ＭＳ Ｐゴシック" panose="020B0600070205080204" pitchFamily="50" charset="-128"/>
              <a:ea typeface="ＭＳ Ｐゴシック" panose="020B0600070205080204" pitchFamily="50" charset="-128"/>
            </a:rPr>
            <a:t>円増しており、類似都市平均と比較して</a:t>
          </a:r>
          <a:r>
            <a:rPr kumimoji="1" lang="en-US" altLang="ja-JP" sz="1100">
              <a:latin typeface="ＭＳ Ｐゴシック" panose="020B0600070205080204" pitchFamily="50" charset="-128"/>
              <a:ea typeface="ＭＳ Ｐゴシック" panose="020B0600070205080204" pitchFamily="50" charset="-128"/>
            </a:rPr>
            <a:t>607</a:t>
          </a:r>
          <a:r>
            <a:rPr kumimoji="1" lang="ja-JP" altLang="en-US" sz="1100">
              <a:latin typeface="ＭＳ Ｐゴシック" panose="020B0600070205080204" pitchFamily="50" charset="-128"/>
              <a:ea typeface="ＭＳ Ｐゴシック" panose="020B0600070205080204" pitchFamily="50" charset="-128"/>
            </a:rPr>
            <a:t>円下回っている。前年度より増となった理由は、維持補修費において東工場焼却施設維持管理費の減（▲</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億円）など</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億円の減があったものの、人口の減（▲</a:t>
          </a:r>
          <a:r>
            <a:rPr kumimoji="1" lang="en-US" altLang="ja-JP" sz="1100">
              <a:latin typeface="ＭＳ Ｐゴシック" panose="020B0600070205080204" pitchFamily="50" charset="-128"/>
              <a:ea typeface="ＭＳ Ｐゴシック" panose="020B0600070205080204" pitchFamily="50" charset="-128"/>
            </a:rPr>
            <a:t>5,457</a:t>
          </a:r>
          <a:r>
            <a:rPr kumimoji="1" lang="ja-JP" altLang="en-US" sz="1100">
              <a:latin typeface="ＭＳ Ｐゴシック" panose="020B0600070205080204" pitchFamily="50" charset="-128"/>
              <a:ea typeface="ＭＳ Ｐゴシック" panose="020B0600070205080204" pitchFamily="50" charset="-128"/>
            </a:rPr>
            <a:t>人）により</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人あたりのコストが微増となったことが挙げられる。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85012</xdr:rowOff>
    </xdr:from>
    <xdr:to>
      <xdr:col>23</xdr:col>
      <xdr:colOff>133350</xdr:colOff>
      <xdr:row>84</xdr:row>
      <xdr:rowOff>92636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86812"/>
          <a:ext cx="838200" cy="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28560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3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85012</xdr:rowOff>
    </xdr:from>
    <xdr:to>
      <xdr:col>19</xdr:col>
      <xdr:colOff>133350</xdr:colOff>
      <xdr:row>84</xdr:row>
      <xdr:rowOff>105883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86812"/>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105666</xdr:rowOff>
    </xdr:from>
    <xdr:to>
      <xdr:col>15</xdr:col>
      <xdr:colOff>82550</xdr:colOff>
      <xdr:row>84</xdr:row>
      <xdr:rowOff>105883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07466"/>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166571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165588</xdr:rowOff>
    </xdr:from>
    <xdr:to>
      <xdr:col>11</xdr:col>
      <xdr:colOff>31750</xdr:colOff>
      <xdr:row>84</xdr:row>
      <xdr:rowOff>105666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95938"/>
          <a:ext cx="889000" cy="1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152793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54415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41836</xdr:rowOff>
    </xdr:from>
    <xdr:to>
      <xdr:col>23</xdr:col>
      <xdr:colOff>184150</xdr:colOff>
      <xdr:row>84</xdr:row>
      <xdr:rowOff>143436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4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58363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8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34212</xdr:rowOff>
    </xdr:from>
    <xdr:to>
      <xdr:col>19</xdr:col>
      <xdr:colOff>184150</xdr:colOff>
      <xdr:row>84</xdr:row>
      <xdr:rowOff>135812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3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145989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04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55083</xdr:rowOff>
    </xdr:from>
    <xdr:to>
      <xdr:col>15</xdr:col>
      <xdr:colOff>133350</xdr:colOff>
      <xdr:row>84</xdr:row>
      <xdr:rowOff>156683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141460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4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54866</xdr:rowOff>
    </xdr:from>
    <xdr:to>
      <xdr:col>11</xdr:col>
      <xdr:colOff>82550</xdr:colOff>
      <xdr:row>84</xdr:row>
      <xdr:rowOff>156466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5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141243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4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114788</xdr:rowOff>
    </xdr:from>
    <xdr:to>
      <xdr:col>7</xdr:col>
      <xdr:colOff>31750</xdr:colOff>
      <xdr:row>84</xdr:row>
      <xdr:rowOff>44938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4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29715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3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月から、特別昇給制度の見直しなど、ラスパイレス指数が高い要因であった市独自の制度を国に準じたものに改めたことにより、類似団体平均よりも低い水準となっている。今後も国の制度に準じ、給与の適正化に努める。</a:t>
          </a:r>
        </a:p>
        <a:p>
          <a:r>
            <a:rPr kumimoji="1" lang="ja-JP" altLang="en-US" sz="1050">
              <a:latin typeface="ＭＳ Ｐゴシック" panose="020B0600070205080204" pitchFamily="50" charset="-128"/>
              <a:ea typeface="ＭＳ Ｐゴシック" panose="020B0600070205080204" pitchFamily="50" charset="-128"/>
            </a:rPr>
            <a:t>（今年度の数値については、未公表のため前年度の数値を引用）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14514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151493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長崎市行財政改革プラン（計画期間：平成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年度）では、平成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日までに正規職員を</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3,000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体制とすることを目指し、文書配送業務、動物捕獲業務等、住民票等証明書発行業務及び小中学校環境整備業務などの民間委託開始、小中学校給食調理業務及びごみ収集業務の民間委託拡大、大型公園への指定管理者制度導入などに取り組んだことにより、計画期間中に</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人の正規職員を減し（</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日の正規職員は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3,036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人となったことで、目標はおおむね達成できた。平成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年度も市民会館などへの指定管理者制度導入などに取り組み、平成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日の正規職員は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3,016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人となった。</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引き続き行財政改革に取り組む中で、仕事の効率化で得られた人員や財源を、新たな市民サービスの提供や既存サービスの水準向上、あるいは重点的に取り組む分野へ配分するなど、新たな方向性での検討を進めるとともに、適正な定員管理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42969</xdr:rowOff>
    </xdr:from>
    <xdr:to>
      <xdr:col>81</xdr:col>
      <xdr:colOff>44450</xdr:colOff>
      <xdr:row>61</xdr:row>
      <xdr:rowOff>75142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0141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30904</xdr:rowOff>
    </xdr:from>
    <xdr:to>
      <xdr:col>77</xdr:col>
      <xdr:colOff>44450</xdr:colOff>
      <xdr:row>61</xdr:row>
      <xdr:rowOff>42969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8935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30904</xdr:rowOff>
    </xdr:from>
    <xdr:to>
      <xdr:col>72</xdr:col>
      <xdr:colOff>203200</xdr:colOff>
      <xdr:row>61</xdr:row>
      <xdr:rowOff>51012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8935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51012</xdr:rowOff>
    </xdr:from>
    <xdr:to>
      <xdr:col>68</xdr:col>
      <xdr:colOff>152400</xdr:colOff>
      <xdr:row>61</xdr:row>
      <xdr:rowOff>95250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0946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24342</xdr:rowOff>
    </xdr:from>
    <xdr:to>
      <xdr:col>81</xdr:col>
      <xdr:colOff>95250</xdr:colOff>
      <xdr:row>61</xdr:row>
      <xdr:rowOff>125942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167869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163619</xdr:rowOff>
    </xdr:from>
    <xdr:to>
      <xdr:col>77</xdr:col>
      <xdr:colOff>95250</xdr:colOff>
      <xdr:row>61</xdr:row>
      <xdr:rowOff>93769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151554</xdr:rowOff>
    </xdr:from>
    <xdr:to>
      <xdr:col>73</xdr:col>
      <xdr:colOff>44450</xdr:colOff>
      <xdr:row>61</xdr:row>
      <xdr:rowOff>81704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66481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212</xdr:rowOff>
    </xdr:from>
    <xdr:to>
      <xdr:col>68</xdr:col>
      <xdr:colOff>203200</xdr:colOff>
      <xdr:row>61</xdr:row>
      <xdr:rowOff>101812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86589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130827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年度において、合併特例債、緊急防災減債事業債など公債費に係る元利償還金が増（</a:t>
          </a:r>
          <a:r>
            <a:rPr kumimoji="1" lang="en-US" altLang="ja-JP" sz="1100">
              <a:latin typeface="ＭＳ Ｐゴシック" panose="020B0600070205080204" pitchFamily="50" charset="-128"/>
              <a:ea typeface="ＭＳ Ｐゴシック" panose="020B0600070205080204" pitchFamily="50" charset="-128"/>
            </a:rPr>
            <a:t>+13.9</a:t>
          </a:r>
          <a:r>
            <a:rPr kumimoji="1" lang="ja-JP" altLang="en-US" sz="1100">
              <a:latin typeface="ＭＳ Ｐゴシック" panose="020B0600070205080204" pitchFamily="50" charset="-128"/>
              <a:ea typeface="ＭＳ Ｐゴシック" panose="020B0600070205080204" pitchFamily="50" charset="-128"/>
            </a:rPr>
            <a:t>億円）したことや、標準財政規模が減（▲</a:t>
          </a:r>
          <a:r>
            <a:rPr kumimoji="1" lang="en-US" altLang="ja-JP" sz="1100">
              <a:latin typeface="ＭＳ Ｐゴシック" panose="020B0600070205080204" pitchFamily="50" charset="-128"/>
              <a:ea typeface="ＭＳ Ｐゴシック" panose="020B0600070205080204" pitchFamily="50" charset="-128"/>
            </a:rPr>
            <a:t>26.6</a:t>
          </a:r>
          <a:r>
            <a:rPr kumimoji="1" lang="ja-JP" altLang="en-US" sz="1100">
              <a:latin typeface="ＭＳ Ｐゴシック" panose="020B0600070205080204" pitchFamily="50" charset="-128"/>
              <a:ea typeface="ＭＳ Ｐゴシック" panose="020B0600070205080204" pitchFamily="50" charset="-128"/>
            </a:rPr>
            <a:t>億円）したことなどにより、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ポイント増した。</a:t>
          </a:r>
        </a:p>
        <a:p>
          <a:r>
            <a:rPr kumimoji="1" lang="ja-JP" altLang="en-US" sz="1100">
              <a:latin typeface="ＭＳ Ｐゴシック" panose="020B0600070205080204" pitchFamily="50" charset="-128"/>
              <a:ea typeface="ＭＳ Ｐゴシック" panose="020B0600070205080204" pitchFamily="50" charset="-128"/>
            </a:rPr>
            <a:t>　今後は大型事業の実施による公債費の増が見込まれるが、過去に発行した地方債の償還も進むため、数値が大きく上昇することはないと考えている。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88392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8848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30480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595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20828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8595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136652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788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年度決算における主な増減要素</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将来負担額</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・地方道路等整備事業債の減などにより、地方債現在高が減（▲</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億円）している。</a:t>
          </a:r>
        </a:p>
        <a:p>
          <a:r>
            <a:rPr kumimoji="1" lang="ja-JP" altLang="en-US" sz="1100">
              <a:latin typeface="ＭＳ Ｐゴシック" panose="020B0600070205080204" pitchFamily="50" charset="-128"/>
              <a:ea typeface="ＭＳ Ｐゴシック" panose="020B0600070205080204" pitchFamily="50" charset="-128"/>
            </a:rPr>
            <a:t>・公営企業債等繰入見込額が前年度から減（▲</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億円）している。</a:t>
          </a:r>
        </a:p>
        <a:p>
          <a:r>
            <a:rPr kumimoji="1" lang="ja-JP" altLang="en-US" sz="1100">
              <a:latin typeface="ＭＳ Ｐゴシック" panose="020B0600070205080204" pitchFamily="50" charset="-128"/>
              <a:ea typeface="ＭＳ Ｐゴシック" panose="020B0600070205080204" pitchFamily="50" charset="-128"/>
            </a:rPr>
            <a:t>・退職者数が前年度と比較し減（▲</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名）したことに伴い組合積立額が増（</a:t>
          </a:r>
          <a:r>
            <a:rPr kumimoji="1" lang="en-US" altLang="ja-JP" sz="1100">
              <a:latin typeface="ＭＳ Ｐゴシック" panose="020B0600070205080204" pitchFamily="50" charset="-128"/>
              <a:ea typeface="ＭＳ Ｐゴシック" panose="020B0600070205080204" pitchFamily="50" charset="-128"/>
            </a:rPr>
            <a:t>+18.6</a:t>
          </a:r>
          <a:r>
            <a:rPr kumimoji="1" lang="ja-JP" altLang="en-US" sz="1100">
              <a:latin typeface="ＭＳ Ｐゴシック" panose="020B0600070205080204" pitchFamily="50" charset="-128"/>
              <a:ea typeface="ＭＳ Ｐゴシック" panose="020B0600070205080204" pitchFamily="50" charset="-128"/>
            </a:rPr>
            <a:t>億円）となったことにより、退職手当負担見込額が減（▲</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億円）している。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充当可能財源</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・財政調整基金の積立（</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億円）などにより充当可能基金が増（</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億円）している。</a:t>
          </a:r>
        </a:p>
        <a:p>
          <a:r>
            <a:rPr kumimoji="1" lang="ja-JP" altLang="en-US" sz="1100">
              <a:latin typeface="ＭＳ Ｐゴシック" panose="020B0600070205080204" pitchFamily="50" charset="-128"/>
              <a:ea typeface="ＭＳ Ｐゴシック" panose="020B0600070205080204" pitchFamily="50" charset="-128"/>
            </a:rPr>
            <a:t>・基準財政需要額算入見込額が減（▲</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億円）している。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75353</xdr:rowOff>
    </xdr:from>
    <xdr:to>
      <xdr:col>81</xdr:col>
      <xdr:colOff>44450</xdr:colOff>
      <xdr:row>17</xdr:row>
      <xdr:rowOff>82592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99000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82592</xdr:rowOff>
    </xdr:from>
    <xdr:to>
      <xdr:col>77</xdr:col>
      <xdr:colOff>44450</xdr:colOff>
      <xdr:row>17</xdr:row>
      <xdr:rowOff>107527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997242"/>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107527</xdr:rowOff>
    </xdr:from>
    <xdr:to>
      <xdr:col>72</xdr:col>
      <xdr:colOff>203200</xdr:colOff>
      <xdr:row>17</xdr:row>
      <xdr:rowOff>109135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022177"/>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103505</xdr:rowOff>
    </xdr:from>
    <xdr:to>
      <xdr:col>68</xdr:col>
      <xdr:colOff>152400</xdr:colOff>
      <xdr:row>17</xdr:row>
      <xdr:rowOff>109135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01815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24553</xdr:rowOff>
    </xdr:from>
    <xdr:to>
      <xdr:col>81</xdr:col>
      <xdr:colOff>95250</xdr:colOff>
      <xdr:row>17</xdr:row>
      <xdr:rowOff>126153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168080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91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31792</xdr:rowOff>
    </xdr:from>
    <xdr:to>
      <xdr:col>77</xdr:col>
      <xdr:colOff>95250</xdr:colOff>
      <xdr:row>17</xdr:row>
      <xdr:rowOff>133392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118169</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032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56727</xdr:rowOff>
    </xdr:from>
    <xdr:to>
      <xdr:col>73</xdr:col>
      <xdr:colOff>44450</xdr:colOff>
      <xdr:row>17</xdr:row>
      <xdr:rowOff>158327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143104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58335</xdr:rowOff>
    </xdr:from>
    <xdr:to>
      <xdr:col>68</xdr:col>
      <xdr:colOff>203200</xdr:colOff>
      <xdr:row>17</xdr:row>
      <xdr:rowOff>159935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144712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5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52705</xdr:rowOff>
    </xdr:from>
    <xdr:to>
      <xdr:col>64</xdr:col>
      <xdr:colOff>152400</xdr:colOff>
      <xdr:row>17</xdr:row>
      <xdr:rowOff>154305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139082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05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426,631
422,522
405.86
207,768,967
203,704,925
3,169,981
100,097,096
250,437,413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長崎市行財政改革プラン（計画期間：平成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年度）では、人件費を平成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年度に普通会計で</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293</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億円とすることを目指し、</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住民票等証明書発行業務などの民間委託開始、ごみ収集業務などの民間委託拡大及び大型公園への指定管理者制度導入などによる職員の減並びに</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新陳代謝などにより人件費割合は減少し、平成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274</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億円となり、目標は達成できた。</a:t>
          </a:r>
          <a:endParaRPr lang="ja-JP" altLang="ja-JP" sz="1050">
            <a:effectLst/>
            <a:latin typeface="ＭＳ Ｐゴシック" panose="020B0600070205080204" pitchFamily="50" charset="-128"/>
            <a:ea typeface="ＭＳ Ｐゴシック" panose="020B0600070205080204" pitchFamily="50" charset="-128"/>
          </a:endParaRPr>
        </a:p>
        <a:p>
          <a:pPr rtl="0" fontAlgn="base"/>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年度は、公立保育所の民間移譲や公の施設への指定管理者導入などにより、平成</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264</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億円へ減少した。</a:t>
          </a:r>
          <a:endParaRPr lang="ja-JP" altLang="ja-JP" sz="1050">
            <a:effectLst/>
            <a:latin typeface="ＭＳ Ｐゴシック" panose="020B0600070205080204" pitchFamily="50" charset="-128"/>
            <a:ea typeface="ＭＳ Ｐゴシック" panose="020B0600070205080204" pitchFamily="50" charset="-128"/>
          </a:endParaRPr>
        </a:p>
        <a:p>
          <a:pPr rtl="0" fontAlgn="base"/>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今後とも民間委託の推進や指定管理者制度の導入拡大、職員給与の適正化などの取組みを通じて、人件費の抑制に努める。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68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4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西工場維持管理費の増はあるものの、東工場焼却施設維持管理費の皆減などにより、物件費にかかる経常一財が減となり、経常収支比率は前年比</a:t>
          </a:r>
          <a:r>
            <a:rPr lang="en-US" altLang="ja-JP" sz="1100">
              <a:effectLst/>
              <a:latin typeface="ＭＳ Ｐゴシック" panose="020B0600070205080204" pitchFamily="50" charset="-128"/>
              <a:ea typeface="ＭＳ Ｐゴシック" panose="020B0600070205080204" pitchFamily="50" charset="-128"/>
            </a:rPr>
            <a:t>0.5</a:t>
          </a:r>
          <a:r>
            <a:rPr lang="ja-JP" altLang="en-US" sz="1100">
              <a:effectLst/>
              <a:latin typeface="ＭＳ Ｐゴシック" panose="020B0600070205080204" pitchFamily="50" charset="-128"/>
              <a:ea typeface="ＭＳ Ｐゴシック" panose="020B0600070205080204" pitchFamily="50" charset="-128"/>
            </a:rPr>
            <a:t>ポイント減となった。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81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90187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57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66040</xdr:rowOff>
    </xdr:from>
    <xdr:to>
      <xdr:col>73</xdr:col>
      <xdr:colOff>180975</xdr:colOff>
      <xdr:row>15</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66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9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原爆被爆関連経費等により類似都市と比較して高い水準で推移している。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前年度と比べると原爆被爆者特別援護費が減したものの、民間保育所等施設型給付が増したことなどの理由により扶助費にかかる経常一財が増となったことから、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ポイント増となった。今後も単独扶助費の見直しなどの取り組みを推進する。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95250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8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63500</xdr:rowOff>
    </xdr:from>
    <xdr:to>
      <xdr:col>19</xdr:col>
      <xdr:colOff>187325</xdr:colOff>
      <xdr:row>59</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07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114300</xdr:rowOff>
    </xdr:from>
    <xdr:to>
      <xdr:col>11</xdr:col>
      <xdr:colOff>9525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44450</xdr:rowOff>
    </xdr:from>
    <xdr:to>
      <xdr:col>24</xdr:col>
      <xdr:colOff>76200</xdr:colOff>
      <xdr:row>59</xdr:row>
      <xdr:rowOff>146050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63500</xdr:rowOff>
    </xdr:from>
    <xdr:to>
      <xdr:col>6</xdr:col>
      <xdr:colOff>171450</xdr:colOff>
      <xdr:row>58</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維持補修費における東工場焼却施設維持管理費の減などにより前年比</a:t>
          </a:r>
          <a:r>
            <a:rPr kumimoji="1" lang="en-US" altLang="ja-JP" sz="1100">
              <a:latin typeface="ＭＳ Ｐゴシック" panose="020B0600070205080204" pitchFamily="50" charset="-128"/>
              <a:ea typeface="ＭＳ Ｐゴシック" panose="020B0600070205080204" pitchFamily="50" charset="-128"/>
            </a:rPr>
            <a:t>11.0</a:t>
          </a:r>
          <a:r>
            <a:rPr kumimoji="1" lang="ja-JP" altLang="en-US" sz="1100">
              <a:latin typeface="ＭＳ Ｐゴシック" panose="020B0600070205080204" pitchFamily="50" charset="-128"/>
              <a:ea typeface="ＭＳ Ｐゴシック" panose="020B0600070205080204" pitchFamily="50" charset="-128"/>
            </a:rPr>
            <a:t>％減となったことに伴い、経常収支比率は前年比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12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7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56</xdr:row>
      <xdr:rowOff>111760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1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147337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147337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補助費等における経常一財は、下水道事業会計負担金や市立病院機構運営費負担金の減などにより、前年比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減となったことにより、経常収支比率は前年比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今後も様々な団体等に対する補助金、負担金等について費用負担のあり方等を検証し、継続的に見直しを行いながら改善に努める。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20864</xdr:rowOff>
    </xdr:from>
    <xdr:to>
      <xdr:col>82</xdr:col>
      <xdr:colOff>107950</xdr:colOff>
      <xdr:row>35</xdr:row>
      <xdr:rowOff>42636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0216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170543</xdr:rowOff>
    </xdr:from>
    <xdr:to>
      <xdr:col>78</xdr:col>
      <xdr:colOff>69850</xdr:colOff>
      <xdr:row>35</xdr:row>
      <xdr:rowOff>42636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9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170543</xdr:rowOff>
    </xdr:from>
    <xdr:to>
      <xdr:col>73</xdr:col>
      <xdr:colOff>180975</xdr:colOff>
      <xdr:row>35</xdr:row>
      <xdr:rowOff>97064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99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97064</xdr:rowOff>
    </xdr:from>
    <xdr:to>
      <xdr:col>69</xdr:col>
      <xdr:colOff>92075</xdr:colOff>
      <xdr:row>35</xdr:row>
      <xdr:rowOff>107950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97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37391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141514</xdr:rowOff>
    </xdr:from>
    <xdr:to>
      <xdr:col>82</xdr:col>
      <xdr:colOff>158750</xdr:colOff>
      <xdr:row>35</xdr:row>
      <xdr:rowOff>71664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158041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163286</xdr:rowOff>
    </xdr:from>
    <xdr:to>
      <xdr:col>78</xdr:col>
      <xdr:colOff>120650</xdr:colOff>
      <xdr:row>35</xdr:row>
      <xdr:rowOff>93436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103613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6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119743</xdr:rowOff>
    </xdr:from>
    <xdr:to>
      <xdr:col>74</xdr:col>
      <xdr:colOff>31750</xdr:colOff>
      <xdr:row>35</xdr:row>
      <xdr:rowOff>49893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60070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46264</xdr:rowOff>
    </xdr:from>
    <xdr:to>
      <xdr:col>69</xdr:col>
      <xdr:colOff>142875</xdr:colOff>
      <xdr:row>35</xdr:row>
      <xdr:rowOff>147864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158041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地方道路等整備事業債の減はあるものの、臨時財政対策債の増により、公債費の総額は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ポイント増となった。</a:t>
          </a:r>
        </a:p>
        <a:p>
          <a:r>
            <a:rPr kumimoji="1" lang="ja-JP" altLang="en-US" sz="1100">
              <a:latin typeface="ＭＳ Ｐゴシック" panose="020B0600070205080204" pitchFamily="50" charset="-128"/>
              <a:ea typeface="ＭＳ Ｐゴシック" panose="020B0600070205080204" pitchFamily="50" charset="-128"/>
            </a:rPr>
            <a:t>　今後は大型事業の実施による公債費の増が見込まれるが、単なる資金手当にすぎない地方債の発行を抑制するなど、公債費の抑制に努めていく。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79</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682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31750</xdr:rowOff>
    </xdr:from>
    <xdr:to>
      <xdr:col>19</xdr:col>
      <xdr:colOff>187325</xdr:colOff>
      <xdr:row>79</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76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57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57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110489</xdr:rowOff>
    </xdr:from>
    <xdr:to>
      <xdr:col>24</xdr:col>
      <xdr:colOff>76200</xdr:colOff>
      <xdr:row>80</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82566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歳入において経常一般財源が増したことから、経常収支比率は前年比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増となった。</a:t>
          </a:r>
        </a:p>
        <a:p>
          <a:r>
            <a:rPr kumimoji="1" lang="ja-JP" altLang="en-US" sz="1100">
              <a:latin typeface="ＭＳ Ｐゴシック" panose="020B0600070205080204" pitchFamily="50" charset="-128"/>
              <a:ea typeface="ＭＳ Ｐゴシック" panose="020B0600070205080204" pitchFamily="50" charset="-128"/>
            </a:rPr>
            <a:t>　地方交付税に大きく依存しない、自主的かつ安定的な再生基盤を確立するため、引き続き行財政の改善に努める。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78</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3248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78</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181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77</xdr:row>
      <xdr:rowOff>62230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140106</xdr:rowOff>
    </xdr:from>
    <xdr:to>
      <xdr:col>29</xdr:col>
      <xdr:colOff>127000</xdr:colOff>
      <xdr:row>17</xdr:row>
      <xdr:rowOff>171425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02381"/>
          <a:ext cx="6477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143324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92786</xdr:rowOff>
    </xdr:from>
    <xdr:to>
      <xdr:col>26</xdr:col>
      <xdr:colOff>50800</xdr:colOff>
      <xdr:row>17</xdr:row>
      <xdr:rowOff>171425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55061"/>
          <a:ext cx="698500" cy="7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89115</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0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36962</xdr:rowOff>
    </xdr:from>
    <xdr:to>
      <xdr:col>22</xdr:col>
      <xdr:colOff>114300</xdr:colOff>
      <xdr:row>17</xdr:row>
      <xdr:rowOff>92786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999237"/>
          <a:ext cx="698500" cy="5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86326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36962</xdr:rowOff>
    </xdr:from>
    <xdr:to>
      <xdr:col>18</xdr:col>
      <xdr:colOff>177800</xdr:colOff>
      <xdr:row>17</xdr:row>
      <xdr:rowOff>128905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99237"/>
          <a:ext cx="698500" cy="91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11208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89306</xdr:rowOff>
    </xdr:from>
    <xdr:to>
      <xdr:col>29</xdr:col>
      <xdr:colOff>177800</xdr:colOff>
      <xdr:row>18</xdr:row>
      <xdr:rowOff>19456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61383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2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120625</xdr:rowOff>
    </xdr:from>
    <xdr:to>
      <xdr:col>26</xdr:col>
      <xdr:colOff>101600</xdr:colOff>
      <xdr:row>18</xdr:row>
      <xdr:rowOff>50775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35552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41986</xdr:rowOff>
    </xdr:from>
    <xdr:to>
      <xdr:col>22</xdr:col>
      <xdr:colOff>165100</xdr:colOff>
      <xdr:row>17</xdr:row>
      <xdr:rowOff>143586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0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128363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9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157612</xdr:rowOff>
    </xdr:from>
    <xdr:to>
      <xdr:col>19</xdr:col>
      <xdr:colOff>38100</xdr:colOff>
      <xdr:row>17</xdr:row>
      <xdr:rowOff>87762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8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97939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1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78105</xdr:rowOff>
    </xdr:from>
    <xdr:to>
      <xdr:col>15</xdr:col>
      <xdr:colOff>101600</xdr:colOff>
      <xdr:row>18</xdr:row>
      <xdr:rowOff>8255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164482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336779</xdr:rowOff>
    </xdr:from>
    <xdr:to>
      <xdr:col>29</xdr:col>
      <xdr:colOff>127000</xdr:colOff>
      <xdr:row>35</xdr:row>
      <xdr:rowOff>30379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04229"/>
          <a:ext cx="6477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30379</xdr:rowOff>
    </xdr:from>
    <xdr:to>
      <xdr:col>26</xdr:col>
      <xdr:colOff>50800</xdr:colOff>
      <xdr:row>35</xdr:row>
      <xdr:rowOff>72707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40729"/>
          <a:ext cx="698500" cy="4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72707</xdr:rowOff>
    </xdr:from>
    <xdr:to>
      <xdr:col>22</xdr:col>
      <xdr:colOff>114300</xdr:colOff>
      <xdr:row>35</xdr:row>
      <xdr:rowOff>126467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83057"/>
          <a:ext cx="698500" cy="53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108826</xdr:rowOff>
    </xdr:from>
    <xdr:to>
      <xdr:col>18</xdr:col>
      <xdr:colOff>177800</xdr:colOff>
      <xdr:row>35</xdr:row>
      <xdr:rowOff>126467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19176"/>
          <a:ext cx="698500" cy="17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285979</xdr:rowOff>
    </xdr:from>
    <xdr:to>
      <xdr:col>29</xdr:col>
      <xdr:colOff>177800</xdr:colOff>
      <xdr:row>35</xdr:row>
      <xdr:rowOff>44679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5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131056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322479</xdr:rowOff>
    </xdr:from>
    <xdr:to>
      <xdr:col>26</xdr:col>
      <xdr:colOff>101600</xdr:colOff>
      <xdr:row>35</xdr:row>
      <xdr:rowOff>81179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9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91355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21907</xdr:rowOff>
    </xdr:from>
    <xdr:to>
      <xdr:col>22</xdr:col>
      <xdr:colOff>165100</xdr:colOff>
      <xdr:row>35</xdr:row>
      <xdr:rowOff>123507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3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133685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0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75667</xdr:rowOff>
    </xdr:from>
    <xdr:to>
      <xdr:col>19</xdr:col>
      <xdr:colOff>38100</xdr:colOff>
      <xdr:row>35</xdr:row>
      <xdr:rowOff>177267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6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162044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58026</xdr:rowOff>
    </xdr:from>
    <xdr:to>
      <xdr:col>15</xdr:col>
      <xdr:colOff>101600</xdr:colOff>
      <xdr:row>35</xdr:row>
      <xdr:rowOff>159626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6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144403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5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426,631
422,522
405.86
207,768,967
203,704,925
3,169,981
100,097,096
250,437,413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65367</xdr:rowOff>
    </xdr:from>
    <xdr:to>
      <xdr:col>24</xdr:col>
      <xdr:colOff>63500</xdr:colOff>
      <xdr:row>34</xdr:row>
      <xdr:rowOff>86284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4667"/>
          <a:ext cx="8382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32944</xdr:rowOff>
    </xdr:from>
    <xdr:to>
      <xdr:col>19</xdr:col>
      <xdr:colOff>177800</xdr:colOff>
      <xdr:row>34</xdr:row>
      <xdr:rowOff>86284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6224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24486</xdr:rowOff>
    </xdr:from>
    <xdr:to>
      <xdr:col>15</xdr:col>
      <xdr:colOff>50800</xdr:colOff>
      <xdr:row>34</xdr:row>
      <xdr:rowOff>32944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53786"/>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123203</xdr:rowOff>
    </xdr:from>
    <xdr:to>
      <xdr:col>10</xdr:col>
      <xdr:colOff>114300</xdr:colOff>
      <xdr:row>34</xdr:row>
      <xdr:rowOff>24486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81053"/>
          <a:ext cx="889000" cy="7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14567</xdr:rowOff>
    </xdr:from>
    <xdr:to>
      <xdr:col>24</xdr:col>
      <xdr:colOff>114300</xdr:colOff>
      <xdr:row>34</xdr:row>
      <xdr:rowOff>116167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37444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35484</xdr:rowOff>
    </xdr:from>
    <xdr:to>
      <xdr:col>20</xdr:col>
      <xdr:colOff>38100</xdr:colOff>
      <xdr:row>34</xdr:row>
      <xdr:rowOff>137084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153611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4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153594</xdr:rowOff>
    </xdr:from>
    <xdr:to>
      <xdr:col>15</xdr:col>
      <xdr:colOff>101600</xdr:colOff>
      <xdr:row>34</xdr:row>
      <xdr:rowOff>83744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100271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145136</xdr:rowOff>
    </xdr:from>
    <xdr:to>
      <xdr:col>10</xdr:col>
      <xdr:colOff>165100</xdr:colOff>
      <xdr:row>34</xdr:row>
      <xdr:rowOff>75286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91813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72403</xdr:rowOff>
    </xdr:from>
    <xdr:to>
      <xdr:col>6</xdr:col>
      <xdr:colOff>38100</xdr:colOff>
      <xdr:row>34</xdr:row>
      <xdr:rowOff>2553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19080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0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156807</xdr:rowOff>
    </xdr:from>
    <xdr:to>
      <xdr:col>24</xdr:col>
      <xdr:colOff>63500</xdr:colOff>
      <xdr:row>56</xdr:row>
      <xdr:rowOff>2311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6557"/>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48721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0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2311</xdr:rowOff>
    </xdr:from>
    <xdr:to>
      <xdr:col>19</xdr:col>
      <xdr:colOff>177800</xdr:colOff>
      <xdr:row>56</xdr:row>
      <xdr:rowOff>20180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3511"/>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20180</xdr:rowOff>
    </xdr:from>
    <xdr:to>
      <xdr:col>15</xdr:col>
      <xdr:colOff>50800</xdr:colOff>
      <xdr:row>56</xdr:row>
      <xdr:rowOff>56147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21380"/>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56147</xdr:rowOff>
    </xdr:from>
    <xdr:to>
      <xdr:col>10</xdr:col>
      <xdr:colOff>114300</xdr:colOff>
      <xdr:row>56</xdr:row>
      <xdr:rowOff>146024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57347"/>
          <a:ext cx="889000" cy="8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106007</xdr:rowOff>
    </xdr:from>
    <xdr:to>
      <xdr:col>24</xdr:col>
      <xdr:colOff>114300</xdr:colOff>
      <xdr:row>56</xdr:row>
      <xdr:rowOff>36157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84434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122961</xdr:rowOff>
    </xdr:from>
    <xdr:to>
      <xdr:col>20</xdr:col>
      <xdr:colOff>38100</xdr:colOff>
      <xdr:row>56</xdr:row>
      <xdr:rowOff>53111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44238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140830</xdr:rowOff>
    </xdr:from>
    <xdr:to>
      <xdr:col>15</xdr:col>
      <xdr:colOff>101600</xdr:colOff>
      <xdr:row>56</xdr:row>
      <xdr:rowOff>70980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62107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5347</xdr:rowOff>
    </xdr:from>
    <xdr:to>
      <xdr:col>10</xdr:col>
      <xdr:colOff>165100</xdr:colOff>
      <xdr:row>56</xdr:row>
      <xdr:rowOff>106947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98074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95224</xdr:rowOff>
    </xdr:from>
    <xdr:to>
      <xdr:col>6</xdr:col>
      <xdr:colOff>38100</xdr:colOff>
      <xdr:row>57</xdr:row>
      <xdr:rowOff>25374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83282</xdr:rowOff>
    </xdr:from>
    <xdr:to>
      <xdr:col>24</xdr:col>
      <xdr:colOff>63500</xdr:colOff>
      <xdr:row>76</xdr:row>
      <xdr:rowOff>152594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13482"/>
          <a:ext cx="8382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83282</xdr:rowOff>
    </xdr:from>
    <xdr:to>
      <xdr:col>19</xdr:col>
      <xdr:colOff>177800</xdr:colOff>
      <xdr:row>76</xdr:row>
      <xdr:rowOff>113731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13482"/>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148251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81635</xdr:rowOff>
    </xdr:from>
    <xdr:to>
      <xdr:col>15</xdr:col>
      <xdr:colOff>50800</xdr:colOff>
      <xdr:row>76</xdr:row>
      <xdr:rowOff>113731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111835"/>
          <a:ext cx="889000" cy="3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81635</xdr:rowOff>
    </xdr:from>
    <xdr:to>
      <xdr:col>10</xdr:col>
      <xdr:colOff>114300</xdr:colOff>
      <xdr:row>76</xdr:row>
      <xdr:rowOff>106873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11835"/>
          <a:ext cx="889000" cy="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160779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101794</xdr:rowOff>
    </xdr:from>
    <xdr:to>
      <xdr:col>24</xdr:col>
      <xdr:colOff>114300</xdr:colOff>
      <xdr:row>77</xdr:row>
      <xdr:rowOff>31944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80221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32482</xdr:rowOff>
    </xdr:from>
    <xdr:to>
      <xdr:col>20</xdr:col>
      <xdr:colOff>38100</xdr:colOff>
      <xdr:row>76</xdr:row>
      <xdr:rowOff>134082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6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150609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3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62931</xdr:rowOff>
    </xdr:from>
    <xdr:to>
      <xdr:col>15</xdr:col>
      <xdr:colOff>101600</xdr:colOff>
      <xdr:row>76</xdr:row>
      <xdr:rowOff>164531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30835</xdr:rowOff>
    </xdr:from>
    <xdr:to>
      <xdr:col>10</xdr:col>
      <xdr:colOff>165100</xdr:colOff>
      <xdr:row>76</xdr:row>
      <xdr:rowOff>132435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148962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56073</xdr:rowOff>
    </xdr:from>
    <xdr:to>
      <xdr:col>6</xdr:col>
      <xdr:colOff>38100</xdr:colOff>
      <xdr:row>76</xdr:row>
      <xdr:rowOff>157673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148800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17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109893</xdr:rowOff>
    </xdr:from>
    <xdr:to>
      <xdr:col>24</xdr:col>
      <xdr:colOff>63500</xdr:colOff>
      <xdr:row>90</xdr:row>
      <xdr:rowOff>130150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540393"/>
          <a:ext cx="8382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130150</xdr:rowOff>
    </xdr:from>
    <xdr:to>
      <xdr:col>19</xdr:col>
      <xdr:colOff>177800</xdr:colOff>
      <xdr:row>91</xdr:row>
      <xdr:rowOff>37706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560650"/>
          <a:ext cx="889000" cy="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37706</xdr:rowOff>
    </xdr:from>
    <xdr:to>
      <xdr:col>15</xdr:col>
      <xdr:colOff>50800</xdr:colOff>
      <xdr:row>91</xdr:row>
      <xdr:rowOff>89585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639656"/>
          <a:ext cx="8890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63009</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89585</xdr:rowOff>
    </xdr:from>
    <xdr:to>
      <xdr:col>10</xdr:col>
      <xdr:colOff>114300</xdr:colOff>
      <xdr:row>91</xdr:row>
      <xdr:rowOff>153212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691535"/>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100779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170299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59093</xdr:rowOff>
    </xdr:from>
    <xdr:to>
      <xdr:col>24</xdr:col>
      <xdr:colOff>114300</xdr:colOff>
      <xdr:row>90</xdr:row>
      <xdr:rowOff>160693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4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12120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44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79350</xdr:rowOff>
    </xdr:from>
    <xdr:to>
      <xdr:col>20</xdr:col>
      <xdr:colOff>38100</xdr:colOff>
      <xdr:row>91</xdr:row>
      <xdr:rowOff>9500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5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26027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28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158356</xdr:rowOff>
    </xdr:from>
    <xdr:to>
      <xdr:col>15</xdr:col>
      <xdr:colOff>101600</xdr:colOff>
      <xdr:row>91</xdr:row>
      <xdr:rowOff>88506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5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105033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36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38785</xdr:rowOff>
    </xdr:from>
    <xdr:to>
      <xdr:col>10</xdr:col>
      <xdr:colOff>165100</xdr:colOff>
      <xdr:row>91</xdr:row>
      <xdr:rowOff>140385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6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156912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41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102412</xdr:rowOff>
    </xdr:from>
    <xdr:to>
      <xdr:col>6</xdr:col>
      <xdr:colOff>38100</xdr:colOff>
      <xdr:row>92</xdr:row>
      <xdr:rowOff>32562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57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49089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47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94176</xdr:rowOff>
    </xdr:from>
    <xdr:to>
      <xdr:col>55</xdr:col>
      <xdr:colOff>0</xdr:colOff>
      <xdr:row>37</xdr:row>
      <xdr:rowOff>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66376"/>
          <a:ext cx="838200" cy="7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77913</xdr:rowOff>
    </xdr:from>
    <xdr:to>
      <xdr:col>50</xdr:col>
      <xdr:colOff>114300</xdr:colOff>
      <xdr:row>36</xdr:row>
      <xdr:rowOff>94176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50113"/>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50513</xdr:rowOff>
    </xdr:from>
    <xdr:to>
      <xdr:col>45</xdr:col>
      <xdr:colOff>177800</xdr:colOff>
      <xdr:row>36</xdr:row>
      <xdr:rowOff>77913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22713"/>
          <a:ext cx="88900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50513</xdr:rowOff>
    </xdr:from>
    <xdr:to>
      <xdr:col>41</xdr:col>
      <xdr:colOff>50800</xdr:colOff>
      <xdr:row>36</xdr:row>
      <xdr:rowOff>73537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22713"/>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120839</xdr:rowOff>
    </xdr:from>
    <xdr:to>
      <xdr:col>55</xdr:col>
      <xdr:colOff>50800</xdr:colOff>
      <xdr:row>37</xdr:row>
      <xdr:rowOff>50989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99266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43376</xdr:rowOff>
    </xdr:from>
    <xdr:to>
      <xdr:col>50</xdr:col>
      <xdr:colOff>165100</xdr:colOff>
      <xdr:row>36</xdr:row>
      <xdr:rowOff>144976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136103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3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27113</xdr:rowOff>
    </xdr:from>
    <xdr:to>
      <xdr:col>46</xdr:col>
      <xdr:colOff>38100</xdr:colOff>
      <xdr:row>36</xdr:row>
      <xdr:rowOff>128713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119840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29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171163</xdr:rowOff>
    </xdr:from>
    <xdr:to>
      <xdr:col>41</xdr:col>
      <xdr:colOff>101600</xdr:colOff>
      <xdr:row>36</xdr:row>
      <xdr:rowOff>101313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92440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6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22737</xdr:rowOff>
    </xdr:from>
    <xdr:to>
      <xdr:col>36</xdr:col>
      <xdr:colOff>165100</xdr:colOff>
      <xdr:row>36</xdr:row>
      <xdr:rowOff>124337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115464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16256</xdr:rowOff>
    </xdr:from>
    <xdr:to>
      <xdr:col>55</xdr:col>
      <xdr:colOff>0</xdr:colOff>
      <xdr:row>56</xdr:row>
      <xdr:rowOff>110801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17456"/>
          <a:ext cx="838200" cy="9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102324</xdr:rowOff>
    </xdr:from>
    <xdr:to>
      <xdr:col>50</xdr:col>
      <xdr:colOff>114300</xdr:colOff>
      <xdr:row>56</xdr:row>
      <xdr:rowOff>110801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32074"/>
          <a:ext cx="889000" cy="17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94075</xdr:rowOff>
    </xdr:from>
    <xdr:to>
      <xdr:col>45</xdr:col>
      <xdr:colOff>177800</xdr:colOff>
      <xdr:row>55</xdr:row>
      <xdr:rowOff>102324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52375"/>
          <a:ext cx="889000" cy="17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94075</xdr:rowOff>
    </xdr:from>
    <xdr:to>
      <xdr:col>41</xdr:col>
      <xdr:colOff>50800</xdr:colOff>
      <xdr:row>55</xdr:row>
      <xdr:rowOff>66891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52375"/>
          <a:ext cx="889000" cy="14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169949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73480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136906</xdr:rowOff>
    </xdr:from>
    <xdr:to>
      <xdr:col>55</xdr:col>
      <xdr:colOff>50800</xdr:colOff>
      <xdr:row>56</xdr:row>
      <xdr:rowOff>67056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159783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1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60001</xdr:rowOff>
    </xdr:from>
    <xdr:to>
      <xdr:col>50</xdr:col>
      <xdr:colOff>165100</xdr:colOff>
      <xdr:row>56</xdr:row>
      <xdr:rowOff>161601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152728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5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51524</xdr:rowOff>
    </xdr:from>
    <xdr:to>
      <xdr:col>46</xdr:col>
      <xdr:colOff>38100</xdr:colOff>
      <xdr:row>55</xdr:row>
      <xdr:rowOff>153124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169651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5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43275</xdr:rowOff>
    </xdr:from>
    <xdr:to>
      <xdr:col>41</xdr:col>
      <xdr:colOff>101600</xdr:colOff>
      <xdr:row>54</xdr:row>
      <xdr:rowOff>144875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161402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16091</xdr:rowOff>
    </xdr:from>
    <xdr:to>
      <xdr:col>36</xdr:col>
      <xdr:colOff>165100</xdr:colOff>
      <xdr:row>55</xdr:row>
      <xdr:rowOff>117691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4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134218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2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102209</xdr:rowOff>
    </xdr:from>
    <xdr:to>
      <xdr:col>55</xdr:col>
      <xdr:colOff>0</xdr:colOff>
      <xdr:row>76</xdr:row>
      <xdr:rowOff>114058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60959"/>
          <a:ext cx="838200" cy="1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55973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86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144234</xdr:rowOff>
    </xdr:from>
    <xdr:to>
      <xdr:col>50</xdr:col>
      <xdr:colOff>114300</xdr:colOff>
      <xdr:row>75</xdr:row>
      <xdr:rowOff>102209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660084"/>
          <a:ext cx="889000" cy="30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110417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144234</xdr:rowOff>
    </xdr:from>
    <xdr:to>
      <xdr:col>45</xdr:col>
      <xdr:colOff>177800</xdr:colOff>
      <xdr:row>76</xdr:row>
      <xdr:rowOff>56147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660084"/>
          <a:ext cx="889000" cy="4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83900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63258</xdr:rowOff>
    </xdr:from>
    <xdr:to>
      <xdr:col>55</xdr:col>
      <xdr:colOff>50800</xdr:colOff>
      <xdr:row>76</xdr:row>
      <xdr:rowOff>164858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86136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4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51409</xdr:rowOff>
    </xdr:from>
    <xdr:to>
      <xdr:col>50</xdr:col>
      <xdr:colOff>165100</xdr:colOff>
      <xdr:row>75</xdr:row>
      <xdr:rowOff>153009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169536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93434</xdr:rowOff>
    </xdr:from>
    <xdr:to>
      <xdr:col>46</xdr:col>
      <xdr:colOff>38100</xdr:colOff>
      <xdr:row>74</xdr:row>
      <xdr:rowOff>23584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6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40111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3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5347</xdr:rowOff>
    </xdr:from>
    <xdr:to>
      <xdr:col>41</xdr:col>
      <xdr:colOff>101600</xdr:colOff>
      <xdr:row>76</xdr:row>
      <xdr:rowOff>106947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98074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154468</xdr:rowOff>
    </xdr:from>
    <xdr:to>
      <xdr:col>55</xdr:col>
      <xdr:colOff>0</xdr:colOff>
      <xdr:row>96</xdr:row>
      <xdr:rowOff>135905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42218"/>
          <a:ext cx="838200" cy="15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95969</xdr:rowOff>
    </xdr:from>
    <xdr:to>
      <xdr:col>50</xdr:col>
      <xdr:colOff>114300</xdr:colOff>
      <xdr:row>96</xdr:row>
      <xdr:rowOff>135905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55169"/>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134831</xdr:rowOff>
    </xdr:from>
    <xdr:to>
      <xdr:col>45</xdr:col>
      <xdr:colOff>177800</xdr:colOff>
      <xdr:row>96</xdr:row>
      <xdr:rowOff>95969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422581"/>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103668</xdr:rowOff>
    </xdr:from>
    <xdr:to>
      <xdr:col>55</xdr:col>
      <xdr:colOff>50800</xdr:colOff>
      <xdr:row>96</xdr:row>
      <xdr:rowOff>33818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3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82095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85105</xdr:rowOff>
    </xdr:from>
    <xdr:to>
      <xdr:col>50</xdr:col>
      <xdr:colOff>165100</xdr:colOff>
      <xdr:row>97</xdr:row>
      <xdr:rowOff>15255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6382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45169</xdr:rowOff>
    </xdr:from>
    <xdr:to>
      <xdr:col>46</xdr:col>
      <xdr:colOff>38100</xdr:colOff>
      <xdr:row>96</xdr:row>
      <xdr:rowOff>146769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137896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84031</xdr:rowOff>
    </xdr:from>
    <xdr:to>
      <xdr:col>41</xdr:col>
      <xdr:colOff>101600</xdr:colOff>
      <xdr:row>96</xdr:row>
      <xdr:rowOff>14181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3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30708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14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70042</xdr:rowOff>
    </xdr:from>
    <xdr:to>
      <xdr:col>85</xdr:col>
      <xdr:colOff>127000</xdr:colOff>
      <xdr:row>39</xdr:row>
      <xdr:rowOff>92478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756592"/>
          <a:ext cx="8382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70042</xdr:rowOff>
    </xdr:from>
    <xdr:to>
      <xdr:col>81</xdr:col>
      <xdr:colOff>50800</xdr:colOff>
      <xdr:row>39</xdr:row>
      <xdr:rowOff>70924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75659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70924</xdr:rowOff>
    </xdr:from>
    <xdr:to>
      <xdr:col>76</xdr:col>
      <xdr:colOff>114300</xdr:colOff>
      <xdr:row>39</xdr:row>
      <xdr:rowOff>74026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75747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74026</xdr:rowOff>
    </xdr:from>
    <xdr:to>
      <xdr:col>71</xdr:col>
      <xdr:colOff>177800</xdr:colOff>
      <xdr:row>39</xdr:row>
      <xdr:rowOff>87220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760576"/>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41678</xdr:rowOff>
    </xdr:from>
    <xdr:to>
      <xdr:col>85</xdr:col>
      <xdr:colOff>177800</xdr:colOff>
      <xdr:row>39</xdr:row>
      <xdr:rowOff>143278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7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152922</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66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19242</xdr:rowOff>
    </xdr:from>
    <xdr:to>
      <xdr:col>81</xdr:col>
      <xdr:colOff>101600</xdr:colOff>
      <xdr:row>39</xdr:row>
      <xdr:rowOff>120842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7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111969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798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20124</xdr:rowOff>
    </xdr:from>
    <xdr:to>
      <xdr:col>76</xdr:col>
      <xdr:colOff>165100</xdr:colOff>
      <xdr:row>39</xdr:row>
      <xdr:rowOff>121724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7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112851</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799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23226</xdr:rowOff>
    </xdr:from>
    <xdr:to>
      <xdr:col>72</xdr:col>
      <xdr:colOff>38100</xdr:colOff>
      <xdr:row>39</xdr:row>
      <xdr:rowOff>124826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7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115953</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802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36420</xdr:rowOff>
    </xdr:from>
    <xdr:to>
      <xdr:col>67</xdr:col>
      <xdr:colOff>101600</xdr:colOff>
      <xdr:row>39</xdr:row>
      <xdr:rowOff>138020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7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129147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81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78663</xdr:rowOff>
    </xdr:from>
    <xdr:to>
      <xdr:col>85</xdr:col>
      <xdr:colOff>127000</xdr:colOff>
      <xdr:row>71</xdr:row>
      <xdr:rowOff>149072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251613"/>
          <a:ext cx="8382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149072</xdr:rowOff>
    </xdr:from>
    <xdr:to>
      <xdr:col>81</xdr:col>
      <xdr:colOff>50800</xdr:colOff>
      <xdr:row>72</xdr:row>
      <xdr:rowOff>20958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322022"/>
          <a:ext cx="889000" cy="4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10606</xdr:rowOff>
    </xdr:from>
    <xdr:to>
      <xdr:col>76</xdr:col>
      <xdr:colOff>114300</xdr:colOff>
      <xdr:row>72</xdr:row>
      <xdr:rowOff>20958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355006"/>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10606</xdr:rowOff>
    </xdr:from>
    <xdr:to>
      <xdr:col>71</xdr:col>
      <xdr:colOff>177800</xdr:colOff>
      <xdr:row>72</xdr:row>
      <xdr:rowOff>31834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355006"/>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27863</xdr:rowOff>
    </xdr:from>
    <xdr:to>
      <xdr:col>85</xdr:col>
      <xdr:colOff>177800</xdr:colOff>
      <xdr:row>71</xdr:row>
      <xdr:rowOff>129463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2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50740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98272</xdr:rowOff>
    </xdr:from>
    <xdr:to>
      <xdr:col>81</xdr:col>
      <xdr:colOff>101600</xdr:colOff>
      <xdr:row>72</xdr:row>
      <xdr:rowOff>28422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2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44949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0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141608</xdr:rowOff>
    </xdr:from>
    <xdr:to>
      <xdr:col>76</xdr:col>
      <xdr:colOff>165100</xdr:colOff>
      <xdr:row>72</xdr:row>
      <xdr:rowOff>71758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3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88285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08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131256</xdr:rowOff>
    </xdr:from>
    <xdr:to>
      <xdr:col>72</xdr:col>
      <xdr:colOff>38100</xdr:colOff>
      <xdr:row>72</xdr:row>
      <xdr:rowOff>61406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3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77933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07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152484</xdr:rowOff>
    </xdr:from>
    <xdr:to>
      <xdr:col>67</xdr:col>
      <xdr:colOff>101600</xdr:colOff>
      <xdr:row>72</xdr:row>
      <xdr:rowOff>82634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99161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1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169143</xdr:rowOff>
    </xdr:from>
    <xdr:to>
      <xdr:col>85</xdr:col>
      <xdr:colOff>127000</xdr:colOff>
      <xdr:row>97</xdr:row>
      <xdr:rowOff>96448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456893"/>
          <a:ext cx="838200" cy="27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169143</xdr:rowOff>
    </xdr:from>
    <xdr:to>
      <xdr:col>81</xdr:col>
      <xdr:colOff>50800</xdr:colOff>
      <xdr:row>96</xdr:row>
      <xdr:rowOff>77521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456893"/>
          <a:ext cx="8890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49357</xdr:rowOff>
    </xdr:from>
    <xdr:to>
      <xdr:col>76</xdr:col>
      <xdr:colOff>114300</xdr:colOff>
      <xdr:row>96</xdr:row>
      <xdr:rowOff>77521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337107"/>
          <a:ext cx="889000" cy="19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42639</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57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49357</xdr:rowOff>
    </xdr:from>
    <xdr:to>
      <xdr:col>71</xdr:col>
      <xdr:colOff>177800</xdr:colOff>
      <xdr:row>95</xdr:row>
      <xdr:rowOff>138602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337107"/>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133118</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68428"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80494</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79428"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45648</xdr:rowOff>
    </xdr:from>
    <xdr:to>
      <xdr:col>85</xdr:col>
      <xdr:colOff>177800</xdr:colOff>
      <xdr:row>97</xdr:row>
      <xdr:rowOff>147248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24075</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5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118343</xdr:rowOff>
    </xdr:from>
    <xdr:to>
      <xdr:col>81</xdr:col>
      <xdr:colOff>101600</xdr:colOff>
      <xdr:row>96</xdr:row>
      <xdr:rowOff>48493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40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65020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8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26721</xdr:rowOff>
    </xdr:from>
    <xdr:to>
      <xdr:col>76</xdr:col>
      <xdr:colOff>165100</xdr:colOff>
      <xdr:row>96</xdr:row>
      <xdr:rowOff>128321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144848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2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170007</xdr:rowOff>
    </xdr:from>
    <xdr:to>
      <xdr:col>72</xdr:col>
      <xdr:colOff>38100</xdr:colOff>
      <xdr:row>95</xdr:row>
      <xdr:rowOff>100157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2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116684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0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87802</xdr:rowOff>
    </xdr:from>
    <xdr:to>
      <xdr:col>67</xdr:col>
      <xdr:colOff>101600</xdr:colOff>
      <xdr:row>96</xdr:row>
      <xdr:rowOff>17952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3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34479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15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1651</xdr:rowOff>
    </xdr:from>
    <xdr:to>
      <xdr:col>116</xdr:col>
      <xdr:colOff>63500</xdr:colOff>
      <xdr:row>34</xdr:row>
      <xdr:rowOff>76327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5830951"/>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68851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2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1651</xdr:rowOff>
    </xdr:from>
    <xdr:to>
      <xdr:col>111</xdr:col>
      <xdr:colOff>177800</xdr:colOff>
      <xdr:row>34</xdr:row>
      <xdr:rowOff>134874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5830951"/>
          <a:ext cx="889000" cy="1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15384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7112</xdr:rowOff>
    </xdr:from>
    <xdr:to>
      <xdr:col>107</xdr:col>
      <xdr:colOff>50800</xdr:colOff>
      <xdr:row>34</xdr:row>
      <xdr:rowOff>134874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5836412"/>
          <a:ext cx="8890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24655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7112</xdr:rowOff>
    </xdr:from>
    <xdr:to>
      <xdr:col>102</xdr:col>
      <xdr:colOff>114300</xdr:colOff>
      <xdr:row>34</xdr:row>
      <xdr:rowOff>116205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5836412"/>
          <a:ext cx="889000" cy="10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9669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5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84853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25527</xdr:rowOff>
    </xdr:from>
    <xdr:to>
      <xdr:col>116</xdr:col>
      <xdr:colOff>114300</xdr:colOff>
      <xdr:row>34</xdr:row>
      <xdr:rowOff>127127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8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48404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7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122301</xdr:rowOff>
    </xdr:from>
    <xdr:to>
      <xdr:col>112</xdr:col>
      <xdr:colOff>38100</xdr:colOff>
      <xdr:row>34</xdr:row>
      <xdr:rowOff>52451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7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68978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555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84074</xdr:rowOff>
    </xdr:from>
    <xdr:to>
      <xdr:col>107</xdr:col>
      <xdr:colOff>101600</xdr:colOff>
      <xdr:row>35</xdr:row>
      <xdr:rowOff>14224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30751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56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127762</xdr:rowOff>
    </xdr:from>
    <xdr:to>
      <xdr:col>102</xdr:col>
      <xdr:colOff>165100</xdr:colOff>
      <xdr:row>34</xdr:row>
      <xdr:rowOff>57912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74439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56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65405</xdr:rowOff>
    </xdr:from>
    <xdr:to>
      <xdr:col>98</xdr:col>
      <xdr:colOff>38100</xdr:colOff>
      <xdr:row>34</xdr:row>
      <xdr:rowOff>167005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12082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6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56185</xdr:rowOff>
    </xdr:from>
    <xdr:to>
      <xdr:col>116</xdr:col>
      <xdr:colOff>63500</xdr:colOff>
      <xdr:row>57</xdr:row>
      <xdr:rowOff>160465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828835"/>
          <a:ext cx="838200" cy="10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153339</xdr:rowOff>
    </xdr:from>
    <xdr:to>
      <xdr:col>111</xdr:col>
      <xdr:colOff>177800</xdr:colOff>
      <xdr:row>57</xdr:row>
      <xdr:rowOff>160465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925989"/>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123851</xdr:rowOff>
    </xdr:from>
    <xdr:to>
      <xdr:col>107</xdr:col>
      <xdr:colOff>50800</xdr:colOff>
      <xdr:row>57</xdr:row>
      <xdr:rowOff>153339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896501"/>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83541</xdr:rowOff>
    </xdr:from>
    <xdr:to>
      <xdr:col>102</xdr:col>
      <xdr:colOff>114300</xdr:colOff>
      <xdr:row>57</xdr:row>
      <xdr:rowOff>123851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856191"/>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5385</xdr:rowOff>
    </xdr:from>
    <xdr:to>
      <xdr:col>116</xdr:col>
      <xdr:colOff>114300</xdr:colOff>
      <xdr:row>57</xdr:row>
      <xdr:rowOff>106985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7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28262</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62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109665</xdr:rowOff>
    </xdr:from>
    <xdr:to>
      <xdr:col>112</xdr:col>
      <xdr:colOff>38100</xdr:colOff>
      <xdr:row>58</xdr:row>
      <xdr:rowOff>39815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8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30942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97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102539</xdr:rowOff>
    </xdr:from>
    <xdr:to>
      <xdr:col>107</xdr:col>
      <xdr:colOff>101600</xdr:colOff>
      <xdr:row>58</xdr:row>
      <xdr:rowOff>32689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87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23816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96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73051</xdr:rowOff>
    </xdr:from>
    <xdr:to>
      <xdr:col>102</xdr:col>
      <xdr:colOff>165100</xdr:colOff>
      <xdr:row>58</xdr:row>
      <xdr:rowOff>3201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8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165778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93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32741</xdr:rowOff>
    </xdr:from>
    <xdr:to>
      <xdr:col>98</xdr:col>
      <xdr:colOff>38100</xdr:colOff>
      <xdr:row>57</xdr:row>
      <xdr:rowOff>134341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8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125468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9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87188</xdr:rowOff>
    </xdr:from>
    <xdr:to>
      <xdr:col>116</xdr:col>
      <xdr:colOff>63500</xdr:colOff>
      <xdr:row>74</xdr:row>
      <xdr:rowOff>113215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774488"/>
          <a:ext cx="838200" cy="2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87188</xdr:rowOff>
    </xdr:from>
    <xdr:to>
      <xdr:col>111</xdr:col>
      <xdr:colOff>177800</xdr:colOff>
      <xdr:row>75</xdr:row>
      <xdr:rowOff>11096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74488"/>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122131</xdr:rowOff>
    </xdr:from>
    <xdr:to>
      <xdr:col>107</xdr:col>
      <xdr:colOff>50800</xdr:colOff>
      <xdr:row>75</xdr:row>
      <xdr:rowOff>11096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80943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122131</xdr:rowOff>
    </xdr:from>
    <xdr:to>
      <xdr:col>102</xdr:col>
      <xdr:colOff>114300</xdr:colOff>
      <xdr:row>74</xdr:row>
      <xdr:rowOff>128694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09431"/>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39047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70234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62415</xdr:rowOff>
    </xdr:from>
    <xdr:to>
      <xdr:col>116</xdr:col>
      <xdr:colOff>114300</xdr:colOff>
      <xdr:row>74</xdr:row>
      <xdr:rowOff>164015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85292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0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36388</xdr:rowOff>
    </xdr:from>
    <xdr:to>
      <xdr:col>112</xdr:col>
      <xdr:colOff>38100</xdr:colOff>
      <xdr:row>74</xdr:row>
      <xdr:rowOff>137988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154515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131746</xdr:rowOff>
    </xdr:from>
    <xdr:to>
      <xdr:col>107</xdr:col>
      <xdr:colOff>101600</xdr:colOff>
      <xdr:row>75</xdr:row>
      <xdr:rowOff>61896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78423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9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71331</xdr:rowOff>
    </xdr:from>
    <xdr:to>
      <xdr:col>102</xdr:col>
      <xdr:colOff>165100</xdr:colOff>
      <xdr:row>75</xdr:row>
      <xdr:rowOff>1481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18008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3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77894</xdr:rowOff>
    </xdr:from>
    <xdr:to>
      <xdr:col>98</xdr:col>
      <xdr:colOff>38100</xdr:colOff>
      <xdr:row>75</xdr:row>
      <xdr:rowOff>8044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24571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477,473</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61,951</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これまでの行財政改革により職員数は減少しているものの、職員構造上、平均年齢が高いことで職員給が類似団体平均を上回っていることが要因である。</a:t>
          </a:r>
        </a:p>
        <a:p>
          <a:r>
            <a:rPr kumimoji="1" lang="ja-JP" altLang="en-US" sz="1100">
              <a:latin typeface="ＭＳ Ｐゴシック" panose="020B0600070205080204" pitchFamily="50" charset="-128"/>
              <a:ea typeface="ＭＳ Ｐゴシック" panose="020B0600070205080204" pitchFamily="50" charset="-128"/>
            </a:rPr>
            <a:t>　扶助費は住民一人当たり</a:t>
          </a:r>
          <a:r>
            <a:rPr kumimoji="1" lang="en-US" altLang="ja-JP" sz="1100">
              <a:latin typeface="ＭＳ Ｐゴシック" panose="020B0600070205080204" pitchFamily="50" charset="-128"/>
              <a:ea typeface="ＭＳ Ｐゴシック" panose="020B0600070205080204" pitchFamily="50" charset="-128"/>
            </a:rPr>
            <a:t>176,347</a:t>
          </a:r>
          <a:r>
            <a:rPr kumimoji="1" lang="ja-JP" altLang="en-US" sz="1100">
              <a:latin typeface="ＭＳ Ｐゴシック" panose="020B0600070205080204" pitchFamily="50" charset="-128"/>
              <a:ea typeface="ＭＳ Ｐゴシック" panose="020B0600070205080204" pitchFamily="50" charset="-128"/>
            </a:rPr>
            <a:t>円となっており、原爆被爆関連経費等により類似都市と比較して高い水準で推移している。</a:t>
          </a:r>
        </a:p>
        <a:p>
          <a:r>
            <a:rPr kumimoji="1" lang="ja-JP" altLang="en-US" sz="1100">
              <a:latin typeface="ＭＳ Ｐゴシック" panose="020B0600070205080204" pitchFamily="50" charset="-128"/>
              <a:ea typeface="ＭＳ Ｐゴシック" panose="020B0600070205080204" pitchFamily="50" charset="-128"/>
            </a:rPr>
            <a:t>　積立金については財政調整基金積立金や市庁舎建設整備基金積立金が減となったことにより、前年度より減少し住民当たり</a:t>
          </a:r>
          <a:r>
            <a:rPr kumimoji="1" lang="en-US" altLang="ja-JP" sz="1100">
              <a:latin typeface="ＭＳ Ｐゴシック" panose="020B0600070205080204" pitchFamily="50" charset="-128"/>
              <a:ea typeface="ＭＳ Ｐゴシック" panose="020B0600070205080204" pitchFamily="50" charset="-128"/>
            </a:rPr>
            <a:t>4,696</a:t>
          </a:r>
          <a:r>
            <a:rPr kumimoji="1" lang="ja-JP" altLang="en-US" sz="11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426,631
422,522
405.86
207,768,967
203,704,925
3,169,981
100,097,096
250,437,413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8527</xdr:rowOff>
    </xdr:from>
    <xdr:to>
      <xdr:col>24</xdr:col>
      <xdr:colOff>63500</xdr:colOff>
      <xdr:row>35</xdr:row>
      <xdr:rowOff>31387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0927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42817</xdr:rowOff>
    </xdr:from>
    <xdr:to>
      <xdr:col>19</xdr:col>
      <xdr:colOff>177800</xdr:colOff>
      <xdr:row>35</xdr:row>
      <xdr:rowOff>8527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72117"/>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42817</xdr:rowOff>
    </xdr:from>
    <xdr:to>
      <xdr:col>15</xdr:col>
      <xdr:colOff>50800</xdr:colOff>
      <xdr:row>34</xdr:row>
      <xdr:rowOff>160383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7211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160383</xdr:rowOff>
    </xdr:from>
    <xdr:to>
      <xdr:col>10</xdr:col>
      <xdr:colOff>114300</xdr:colOff>
      <xdr:row>35</xdr:row>
      <xdr:rowOff>6350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8968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39931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152037</xdr:rowOff>
    </xdr:from>
    <xdr:to>
      <xdr:col>24</xdr:col>
      <xdr:colOff>114300</xdr:colOff>
      <xdr:row>35</xdr:row>
      <xdr:rowOff>82187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3464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3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129177</xdr:rowOff>
    </xdr:from>
    <xdr:to>
      <xdr:col>20</xdr:col>
      <xdr:colOff>38100</xdr:colOff>
      <xdr:row>35</xdr:row>
      <xdr:rowOff>59327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5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75854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3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163467</xdr:rowOff>
    </xdr:from>
    <xdr:to>
      <xdr:col>15</xdr:col>
      <xdr:colOff>101600</xdr:colOff>
      <xdr:row>34</xdr:row>
      <xdr:rowOff>93617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110144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9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109583</xdr:rowOff>
    </xdr:from>
    <xdr:to>
      <xdr:col>10</xdr:col>
      <xdr:colOff>165100</xdr:colOff>
      <xdr:row>35</xdr:row>
      <xdr:rowOff>39733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30860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03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127000</xdr:rowOff>
    </xdr:from>
    <xdr:to>
      <xdr:col>6</xdr:col>
      <xdr:colOff>38100</xdr:colOff>
      <xdr:row>35</xdr:row>
      <xdr:rowOff>57150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48277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145774</xdr:rowOff>
    </xdr:from>
    <xdr:to>
      <xdr:col>24</xdr:col>
      <xdr:colOff>63500</xdr:colOff>
      <xdr:row>55</xdr:row>
      <xdr:rowOff>103059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404074"/>
          <a:ext cx="8382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54591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5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139080</xdr:rowOff>
    </xdr:from>
    <xdr:to>
      <xdr:col>19</xdr:col>
      <xdr:colOff>177800</xdr:colOff>
      <xdr:row>54</xdr:row>
      <xdr:rowOff>145774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397380"/>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113700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7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42447</xdr:rowOff>
    </xdr:from>
    <xdr:to>
      <xdr:col>15</xdr:col>
      <xdr:colOff>50800</xdr:colOff>
      <xdr:row>54</xdr:row>
      <xdr:rowOff>139080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129297"/>
          <a:ext cx="889000" cy="26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89273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42447</xdr:rowOff>
    </xdr:from>
    <xdr:to>
      <xdr:col>10</xdr:col>
      <xdr:colOff>114300</xdr:colOff>
      <xdr:row>53</xdr:row>
      <xdr:rowOff>167426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129297"/>
          <a:ext cx="889000" cy="1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83623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33429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52259</xdr:rowOff>
    </xdr:from>
    <xdr:to>
      <xdr:col>24</xdr:col>
      <xdr:colOff>114300</xdr:colOff>
      <xdr:row>55</xdr:row>
      <xdr:rowOff>153859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4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75136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3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94974</xdr:rowOff>
    </xdr:from>
    <xdr:to>
      <xdr:col>20</xdr:col>
      <xdr:colOff>38100</xdr:colOff>
      <xdr:row>55</xdr:row>
      <xdr:rowOff>25124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35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41651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12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88280</xdr:rowOff>
    </xdr:from>
    <xdr:to>
      <xdr:col>15</xdr:col>
      <xdr:colOff>101600</xdr:colOff>
      <xdr:row>55</xdr:row>
      <xdr:rowOff>18430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3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34957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12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163097</xdr:rowOff>
    </xdr:from>
    <xdr:to>
      <xdr:col>10</xdr:col>
      <xdr:colOff>165100</xdr:colOff>
      <xdr:row>53</xdr:row>
      <xdr:rowOff>93247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0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109774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88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116626</xdr:rowOff>
    </xdr:from>
    <xdr:to>
      <xdr:col>6</xdr:col>
      <xdr:colOff>38100</xdr:colOff>
      <xdr:row>54</xdr:row>
      <xdr:rowOff>46776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20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63303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89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95974</xdr:rowOff>
    </xdr:from>
    <xdr:to>
      <xdr:col>24</xdr:col>
      <xdr:colOff>63500</xdr:colOff>
      <xdr:row>73</xdr:row>
      <xdr:rowOff>144514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11824"/>
          <a:ext cx="8382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144514</xdr:rowOff>
    </xdr:from>
    <xdr:to>
      <xdr:col>19</xdr:col>
      <xdr:colOff>177800</xdr:colOff>
      <xdr:row>74</xdr:row>
      <xdr:rowOff>109703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660364"/>
          <a:ext cx="889000" cy="1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109703</xdr:rowOff>
    </xdr:from>
    <xdr:to>
      <xdr:col>15</xdr:col>
      <xdr:colOff>50800</xdr:colOff>
      <xdr:row>75</xdr:row>
      <xdr:rowOff>13818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797003"/>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13818</xdr:rowOff>
    </xdr:from>
    <xdr:to>
      <xdr:col>10</xdr:col>
      <xdr:colOff>114300</xdr:colOff>
      <xdr:row>75</xdr:row>
      <xdr:rowOff>119164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872568"/>
          <a:ext cx="8890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45174</xdr:rowOff>
    </xdr:from>
    <xdr:to>
      <xdr:col>24</xdr:col>
      <xdr:colOff>114300</xdr:colOff>
      <xdr:row>73</xdr:row>
      <xdr:rowOff>146774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68051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41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93714</xdr:rowOff>
    </xdr:from>
    <xdr:to>
      <xdr:col>20</xdr:col>
      <xdr:colOff>38100</xdr:colOff>
      <xdr:row>74</xdr:row>
      <xdr:rowOff>23864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6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40391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3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58903</xdr:rowOff>
    </xdr:from>
    <xdr:to>
      <xdr:col>15</xdr:col>
      <xdr:colOff>101600</xdr:colOff>
      <xdr:row>74</xdr:row>
      <xdr:rowOff>160503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5580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2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134468</xdr:rowOff>
    </xdr:from>
    <xdr:to>
      <xdr:col>10</xdr:col>
      <xdr:colOff>165100</xdr:colOff>
      <xdr:row>75</xdr:row>
      <xdr:rowOff>64618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8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81145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59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68364</xdr:rowOff>
    </xdr:from>
    <xdr:to>
      <xdr:col>6</xdr:col>
      <xdr:colOff>38100</xdr:colOff>
      <xdr:row>75</xdr:row>
      <xdr:rowOff>169965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271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15041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67805</xdr:rowOff>
    </xdr:from>
    <xdr:to>
      <xdr:col>24</xdr:col>
      <xdr:colOff>62865</xdr:colOff>
      <xdr:row>98</xdr:row>
      <xdr:rowOff>170523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6012655"/>
          <a:ext cx="1270" cy="95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2900</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170523</xdr:rowOff>
    </xdr:from>
    <xdr:to>
      <xdr:col>24</xdr:col>
      <xdr:colOff>152400</xdr:colOff>
      <xdr:row>98</xdr:row>
      <xdr:rowOff>170523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14482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78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67805</xdr:rowOff>
    </xdr:from>
    <xdr:to>
      <xdr:col>24</xdr:col>
      <xdr:colOff>152400</xdr:colOff>
      <xdr:row>93</xdr:row>
      <xdr:rowOff>67805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012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119678</xdr:rowOff>
    </xdr:from>
    <xdr:to>
      <xdr:col>24</xdr:col>
      <xdr:colOff>63500</xdr:colOff>
      <xdr:row>93</xdr:row>
      <xdr:rowOff>67805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5893078"/>
          <a:ext cx="838200" cy="11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77576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708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99149</xdr:rowOff>
    </xdr:from>
    <xdr:to>
      <xdr:col>24</xdr:col>
      <xdr:colOff>114300</xdr:colOff>
      <xdr:row>98</xdr:row>
      <xdr:rowOff>29299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2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109962</xdr:rowOff>
    </xdr:from>
    <xdr:to>
      <xdr:col>19</xdr:col>
      <xdr:colOff>177800</xdr:colOff>
      <xdr:row>92</xdr:row>
      <xdr:rowOff>119678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5711912"/>
          <a:ext cx="889000" cy="1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98730</xdr:rowOff>
    </xdr:from>
    <xdr:to>
      <xdr:col>20</xdr:col>
      <xdr:colOff>38100</xdr:colOff>
      <xdr:row>98</xdr:row>
      <xdr:rowOff>28880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20007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82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109962</xdr:rowOff>
    </xdr:from>
    <xdr:to>
      <xdr:col>15</xdr:col>
      <xdr:colOff>50800</xdr:colOff>
      <xdr:row>92</xdr:row>
      <xdr:rowOff>138348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5711912"/>
          <a:ext cx="889000" cy="1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74079</xdr:rowOff>
    </xdr:from>
    <xdr:to>
      <xdr:col>15</xdr:col>
      <xdr:colOff>101600</xdr:colOff>
      <xdr:row>98</xdr:row>
      <xdr:rowOff>4229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166806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21895</xdr:rowOff>
    </xdr:from>
    <xdr:to>
      <xdr:col>10</xdr:col>
      <xdr:colOff>114300</xdr:colOff>
      <xdr:row>92</xdr:row>
      <xdr:rowOff>138348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5795295"/>
          <a:ext cx="889000" cy="11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108522</xdr:rowOff>
    </xdr:from>
    <xdr:to>
      <xdr:col>10</xdr:col>
      <xdr:colOff>165100</xdr:colOff>
      <xdr:row>98</xdr:row>
      <xdr:rowOff>38672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29799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137097</xdr:rowOff>
    </xdr:from>
    <xdr:to>
      <xdr:col>6</xdr:col>
      <xdr:colOff>38100</xdr:colOff>
      <xdr:row>98</xdr:row>
      <xdr:rowOff>67247</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58374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17005</xdr:rowOff>
    </xdr:from>
    <xdr:to>
      <xdr:col>24</xdr:col>
      <xdr:colOff>114300</xdr:colOff>
      <xdr:row>93</xdr:row>
      <xdr:rowOff>118605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9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141482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91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68878</xdr:rowOff>
    </xdr:from>
    <xdr:to>
      <xdr:col>20</xdr:col>
      <xdr:colOff>38100</xdr:colOff>
      <xdr:row>92</xdr:row>
      <xdr:rowOff>170478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8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15555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6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59162</xdr:rowOff>
    </xdr:from>
    <xdr:to>
      <xdr:col>15</xdr:col>
      <xdr:colOff>101600</xdr:colOff>
      <xdr:row>91</xdr:row>
      <xdr:rowOff>160762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6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5839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87548</xdr:rowOff>
    </xdr:from>
    <xdr:to>
      <xdr:col>10</xdr:col>
      <xdr:colOff>165100</xdr:colOff>
      <xdr:row>93</xdr:row>
      <xdr:rowOff>17698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58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34225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63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142545</xdr:rowOff>
    </xdr:from>
    <xdr:to>
      <xdr:col>6</xdr:col>
      <xdr:colOff>38100</xdr:colOff>
      <xdr:row>92</xdr:row>
      <xdr:rowOff>72695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7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89222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5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136499</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1599"/>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126898</xdr:rowOff>
    </xdr:from>
    <xdr:to>
      <xdr:col>50</xdr:col>
      <xdr:colOff>114300</xdr:colOff>
      <xdr:row>38</xdr:row>
      <xdr:rowOff>136499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4199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120497</xdr:rowOff>
    </xdr:from>
    <xdr:to>
      <xdr:col>45</xdr:col>
      <xdr:colOff>177800</xdr:colOff>
      <xdr:row>38</xdr:row>
      <xdr:rowOff>126898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3559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158903</xdr:rowOff>
    </xdr:from>
    <xdr:to>
      <xdr:col>41</xdr:col>
      <xdr:colOff>50800</xdr:colOff>
      <xdr:row>38</xdr:row>
      <xdr:rowOff>120497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02553"/>
          <a:ext cx="889000" cy="1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112387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12260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85699</xdr:rowOff>
    </xdr:from>
    <xdr:to>
      <xdr:col>50</xdr:col>
      <xdr:colOff>165100</xdr:colOff>
      <xdr:row>39</xdr:row>
      <xdr:rowOff>15849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6976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3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76098</xdr:rowOff>
    </xdr:from>
    <xdr:to>
      <xdr:col>46</xdr:col>
      <xdr:colOff>38100</xdr:colOff>
      <xdr:row>39</xdr:row>
      <xdr:rowOff>6248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168825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683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69697</xdr:rowOff>
    </xdr:from>
    <xdr:to>
      <xdr:col>41</xdr:col>
      <xdr:colOff>101600</xdr:colOff>
      <xdr:row>38</xdr:row>
      <xdr:rowOff>171297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162424</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108102</xdr:rowOff>
    </xdr:from>
    <xdr:to>
      <xdr:col>36</xdr:col>
      <xdr:colOff>165100</xdr:colOff>
      <xdr:row>38</xdr:row>
      <xdr:rowOff>38252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29380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4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80081</xdr:rowOff>
    </xdr:from>
    <xdr:to>
      <xdr:col>55</xdr:col>
      <xdr:colOff>0</xdr:colOff>
      <xdr:row>53</xdr:row>
      <xdr:rowOff>95352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166931"/>
          <a:ext cx="8382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95352</xdr:rowOff>
    </xdr:from>
    <xdr:to>
      <xdr:col>50</xdr:col>
      <xdr:colOff>114300</xdr:colOff>
      <xdr:row>54</xdr:row>
      <xdr:rowOff>12690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182202"/>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12690</xdr:rowOff>
    </xdr:from>
    <xdr:to>
      <xdr:col>45</xdr:col>
      <xdr:colOff>177800</xdr:colOff>
      <xdr:row>54</xdr:row>
      <xdr:rowOff>51277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270990"/>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81774</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6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35367</xdr:rowOff>
    </xdr:from>
    <xdr:to>
      <xdr:col>41</xdr:col>
      <xdr:colOff>50800</xdr:colOff>
      <xdr:row>54</xdr:row>
      <xdr:rowOff>51277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293667"/>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72813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109298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29281</xdr:rowOff>
    </xdr:from>
    <xdr:to>
      <xdr:col>55</xdr:col>
      <xdr:colOff>50800</xdr:colOff>
      <xdr:row>53</xdr:row>
      <xdr:rowOff>130881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11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52158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96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44552</xdr:rowOff>
    </xdr:from>
    <xdr:to>
      <xdr:col>50</xdr:col>
      <xdr:colOff>165100</xdr:colOff>
      <xdr:row>53</xdr:row>
      <xdr:rowOff>146152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1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51</xdr:row>
      <xdr:rowOff>162679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890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133340</xdr:rowOff>
    </xdr:from>
    <xdr:to>
      <xdr:col>46</xdr:col>
      <xdr:colOff>38100</xdr:colOff>
      <xdr:row>54</xdr:row>
      <xdr:rowOff>63490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2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80017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899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477</xdr:rowOff>
    </xdr:from>
    <xdr:to>
      <xdr:col>41</xdr:col>
      <xdr:colOff>101600</xdr:colOff>
      <xdr:row>54</xdr:row>
      <xdr:rowOff>102077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2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118604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0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156017</xdr:rowOff>
    </xdr:from>
    <xdr:to>
      <xdr:col>36</xdr:col>
      <xdr:colOff>165100</xdr:colOff>
      <xdr:row>54</xdr:row>
      <xdr:rowOff>86167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24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102694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01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99140</xdr:rowOff>
    </xdr:from>
    <xdr:to>
      <xdr:col>55</xdr:col>
      <xdr:colOff>0</xdr:colOff>
      <xdr:row>77</xdr:row>
      <xdr:rowOff>156552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00790"/>
          <a:ext cx="838200" cy="5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94143</xdr:rowOff>
    </xdr:from>
    <xdr:to>
      <xdr:col>50</xdr:col>
      <xdr:colOff>114300</xdr:colOff>
      <xdr:row>77</xdr:row>
      <xdr:rowOff>156552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95793"/>
          <a:ext cx="889000" cy="6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94143</xdr:rowOff>
    </xdr:from>
    <xdr:to>
      <xdr:col>45</xdr:col>
      <xdr:colOff>177800</xdr:colOff>
      <xdr:row>77</xdr:row>
      <xdr:rowOff>144859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95793"/>
          <a:ext cx="8890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101132</xdr:rowOff>
    </xdr:from>
    <xdr:to>
      <xdr:col>41</xdr:col>
      <xdr:colOff>50800</xdr:colOff>
      <xdr:row>77</xdr:row>
      <xdr:rowOff>144859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02782"/>
          <a:ext cx="889000" cy="4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48340</xdr:rowOff>
    </xdr:from>
    <xdr:to>
      <xdr:col>55</xdr:col>
      <xdr:colOff>50800</xdr:colOff>
      <xdr:row>77</xdr:row>
      <xdr:rowOff>149940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26767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2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105752</xdr:rowOff>
    </xdr:from>
    <xdr:to>
      <xdr:col>50</xdr:col>
      <xdr:colOff>165100</xdr:colOff>
      <xdr:row>78</xdr:row>
      <xdr:rowOff>35902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27029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0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43343</xdr:rowOff>
    </xdr:from>
    <xdr:to>
      <xdr:col>46</xdr:col>
      <xdr:colOff>38100</xdr:colOff>
      <xdr:row>77</xdr:row>
      <xdr:rowOff>144943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136070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3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94059</xdr:rowOff>
    </xdr:from>
    <xdr:to>
      <xdr:col>41</xdr:col>
      <xdr:colOff>101600</xdr:colOff>
      <xdr:row>78</xdr:row>
      <xdr:rowOff>24209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9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38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50332</xdr:rowOff>
    </xdr:from>
    <xdr:to>
      <xdr:col>36</xdr:col>
      <xdr:colOff>165100</xdr:colOff>
      <xdr:row>77</xdr:row>
      <xdr:rowOff>151932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143059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137452</xdr:rowOff>
    </xdr:from>
    <xdr:to>
      <xdr:col>55</xdr:col>
      <xdr:colOff>0</xdr:colOff>
      <xdr:row>96</xdr:row>
      <xdr:rowOff>70529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25202"/>
          <a:ext cx="838200" cy="10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70529</xdr:rowOff>
    </xdr:from>
    <xdr:to>
      <xdr:col>50</xdr:col>
      <xdr:colOff>114300</xdr:colOff>
      <xdr:row>96</xdr:row>
      <xdr:rowOff>128823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29729"/>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152404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7359</xdr:rowOff>
    </xdr:from>
    <xdr:to>
      <xdr:col>45</xdr:col>
      <xdr:colOff>177800</xdr:colOff>
      <xdr:row>96</xdr:row>
      <xdr:rowOff>128823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466559"/>
          <a:ext cx="889000" cy="1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19690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100571</xdr:rowOff>
    </xdr:from>
    <xdr:to>
      <xdr:col>41</xdr:col>
      <xdr:colOff>50800</xdr:colOff>
      <xdr:row>96</xdr:row>
      <xdr:rowOff>7359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388321"/>
          <a:ext cx="889000" cy="7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102436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100322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86652</xdr:rowOff>
    </xdr:from>
    <xdr:to>
      <xdr:col>55</xdr:col>
      <xdr:colOff>50800</xdr:colOff>
      <xdr:row>96</xdr:row>
      <xdr:rowOff>16802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109529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19729</xdr:rowOff>
    </xdr:from>
    <xdr:to>
      <xdr:col>50</xdr:col>
      <xdr:colOff>165100</xdr:colOff>
      <xdr:row>96</xdr:row>
      <xdr:rowOff>121329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137856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2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78023</xdr:rowOff>
    </xdr:from>
    <xdr:to>
      <xdr:col>46</xdr:col>
      <xdr:colOff>38100</xdr:colOff>
      <xdr:row>97</xdr:row>
      <xdr:rowOff>8173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170750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128009</xdr:rowOff>
    </xdr:from>
    <xdr:to>
      <xdr:col>41</xdr:col>
      <xdr:colOff>101600</xdr:colOff>
      <xdr:row>96</xdr:row>
      <xdr:rowOff>58159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74686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49771</xdr:rowOff>
    </xdr:from>
    <xdr:to>
      <xdr:col>36</xdr:col>
      <xdr:colOff>165100</xdr:colOff>
      <xdr:row>95</xdr:row>
      <xdr:rowOff>151371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167898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131536</xdr:rowOff>
    </xdr:from>
    <xdr:to>
      <xdr:col>85</xdr:col>
      <xdr:colOff>127000</xdr:colOff>
      <xdr:row>37</xdr:row>
      <xdr:rowOff>52015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03736"/>
          <a:ext cx="838200" cy="9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128270</xdr:rowOff>
    </xdr:from>
    <xdr:to>
      <xdr:col>81</xdr:col>
      <xdr:colOff>50800</xdr:colOff>
      <xdr:row>36</xdr:row>
      <xdr:rowOff>131536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004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64099</xdr:rowOff>
    </xdr:from>
    <xdr:to>
      <xdr:col>76</xdr:col>
      <xdr:colOff>114300</xdr:colOff>
      <xdr:row>36</xdr:row>
      <xdr:rowOff>128270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893399"/>
          <a:ext cx="889000" cy="40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64099</xdr:rowOff>
    </xdr:from>
    <xdr:to>
      <xdr:col>71</xdr:col>
      <xdr:colOff>177800</xdr:colOff>
      <xdr:row>34</xdr:row>
      <xdr:rowOff>148681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893399"/>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152889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80716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1215</xdr:rowOff>
    </xdr:from>
    <xdr:to>
      <xdr:col>85</xdr:col>
      <xdr:colOff>177800</xdr:colOff>
      <xdr:row>37</xdr:row>
      <xdr:rowOff>102815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151092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2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80736</xdr:rowOff>
    </xdr:from>
    <xdr:to>
      <xdr:col>81</xdr:col>
      <xdr:colOff>101600</xdr:colOff>
      <xdr:row>37</xdr:row>
      <xdr:rowOff>10886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5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2013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4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77470</xdr:rowOff>
    </xdr:from>
    <xdr:to>
      <xdr:col>76</xdr:col>
      <xdr:colOff>165100</xdr:colOff>
      <xdr:row>37</xdr:row>
      <xdr:rowOff>7620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170197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13299</xdr:rowOff>
    </xdr:from>
    <xdr:to>
      <xdr:col>72</xdr:col>
      <xdr:colOff>38100</xdr:colOff>
      <xdr:row>34</xdr:row>
      <xdr:rowOff>114899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4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131426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97881</xdr:rowOff>
    </xdr:from>
    <xdr:to>
      <xdr:col>67</xdr:col>
      <xdr:colOff>101600</xdr:colOff>
      <xdr:row>35</xdr:row>
      <xdr:rowOff>28031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44558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155885</xdr:rowOff>
    </xdr:from>
    <xdr:to>
      <xdr:col>85</xdr:col>
      <xdr:colOff>127000</xdr:colOff>
      <xdr:row>59</xdr:row>
      <xdr:rowOff>1077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10099985"/>
          <a:ext cx="8382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102861</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6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69931</xdr:rowOff>
    </xdr:from>
    <xdr:to>
      <xdr:col>81</xdr:col>
      <xdr:colOff>50800</xdr:colOff>
      <xdr:row>58</xdr:row>
      <xdr:rowOff>155885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10014031"/>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69931</xdr:rowOff>
    </xdr:from>
    <xdr:to>
      <xdr:col>76</xdr:col>
      <xdr:colOff>114300</xdr:colOff>
      <xdr:row>58</xdr:row>
      <xdr:rowOff>95169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14031"/>
          <a:ext cx="889000" cy="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129440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60330</xdr:rowOff>
    </xdr:from>
    <xdr:to>
      <xdr:col>71</xdr:col>
      <xdr:colOff>177800</xdr:colOff>
      <xdr:row>58</xdr:row>
      <xdr:rowOff>95169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10004430"/>
          <a:ext cx="8890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121727</xdr:rowOff>
    </xdr:from>
    <xdr:to>
      <xdr:col>85</xdr:col>
      <xdr:colOff>177800</xdr:colOff>
      <xdr:row>59</xdr:row>
      <xdr:rowOff>51877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1006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36654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105085</xdr:rowOff>
    </xdr:from>
    <xdr:to>
      <xdr:col>81</xdr:col>
      <xdr:colOff>101600</xdr:colOff>
      <xdr:row>59</xdr:row>
      <xdr:rowOff>35235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0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26362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14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19131</xdr:rowOff>
    </xdr:from>
    <xdr:to>
      <xdr:col>76</xdr:col>
      <xdr:colOff>165100</xdr:colOff>
      <xdr:row>58</xdr:row>
      <xdr:rowOff>120731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111858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44369</xdr:rowOff>
    </xdr:from>
    <xdr:to>
      <xdr:col>72</xdr:col>
      <xdr:colOff>38100</xdr:colOff>
      <xdr:row>58</xdr:row>
      <xdr:rowOff>145969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8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8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9530</xdr:rowOff>
    </xdr:from>
    <xdr:to>
      <xdr:col>67</xdr:col>
      <xdr:colOff>101600</xdr:colOff>
      <xdr:row>58</xdr:row>
      <xdr:rowOff>111130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102257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70042</xdr:rowOff>
    </xdr:from>
    <xdr:to>
      <xdr:col>85</xdr:col>
      <xdr:colOff>127000</xdr:colOff>
      <xdr:row>79</xdr:row>
      <xdr:rowOff>92478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14592"/>
          <a:ext cx="8382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70042</xdr:rowOff>
    </xdr:from>
    <xdr:to>
      <xdr:col>81</xdr:col>
      <xdr:colOff>50800</xdr:colOff>
      <xdr:row>79</xdr:row>
      <xdr:rowOff>70924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1459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70924</xdr:rowOff>
    </xdr:from>
    <xdr:to>
      <xdr:col>76</xdr:col>
      <xdr:colOff>114300</xdr:colOff>
      <xdr:row>79</xdr:row>
      <xdr:rowOff>74026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61547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74026</xdr:rowOff>
    </xdr:from>
    <xdr:to>
      <xdr:col>71</xdr:col>
      <xdr:colOff>177800</xdr:colOff>
      <xdr:row>79</xdr:row>
      <xdr:rowOff>87219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18576"/>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41678</xdr:rowOff>
    </xdr:from>
    <xdr:to>
      <xdr:col>85</xdr:col>
      <xdr:colOff>177800</xdr:colOff>
      <xdr:row>79</xdr:row>
      <xdr:rowOff>143278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2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19242</xdr:rowOff>
    </xdr:from>
    <xdr:to>
      <xdr:col>81</xdr:col>
      <xdr:colOff>101600</xdr:colOff>
      <xdr:row>79</xdr:row>
      <xdr:rowOff>120842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111969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5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20124</xdr:rowOff>
    </xdr:from>
    <xdr:to>
      <xdr:col>76</xdr:col>
      <xdr:colOff>165100</xdr:colOff>
      <xdr:row>79</xdr:row>
      <xdr:rowOff>121724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112851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5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23226</xdr:rowOff>
    </xdr:from>
    <xdr:to>
      <xdr:col>72</xdr:col>
      <xdr:colOff>38100</xdr:colOff>
      <xdr:row>79</xdr:row>
      <xdr:rowOff>124826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115953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6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36419</xdr:rowOff>
    </xdr:from>
    <xdr:to>
      <xdr:col>67</xdr:col>
      <xdr:colOff>101600</xdr:colOff>
      <xdr:row>79</xdr:row>
      <xdr:rowOff>138019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129146</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73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78663</xdr:rowOff>
    </xdr:from>
    <xdr:to>
      <xdr:col>85</xdr:col>
      <xdr:colOff>127000</xdr:colOff>
      <xdr:row>91</xdr:row>
      <xdr:rowOff>149073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5680613"/>
          <a:ext cx="838200" cy="7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149073</xdr:rowOff>
    </xdr:from>
    <xdr:to>
      <xdr:col>81</xdr:col>
      <xdr:colOff>50800</xdr:colOff>
      <xdr:row>92</xdr:row>
      <xdr:rowOff>20958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5751023"/>
          <a:ext cx="889000" cy="4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10606</xdr:rowOff>
    </xdr:from>
    <xdr:to>
      <xdr:col>76</xdr:col>
      <xdr:colOff>114300</xdr:colOff>
      <xdr:row>92</xdr:row>
      <xdr:rowOff>20958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5784006"/>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10606</xdr:rowOff>
    </xdr:from>
    <xdr:to>
      <xdr:col>71</xdr:col>
      <xdr:colOff>177800</xdr:colOff>
      <xdr:row>92</xdr:row>
      <xdr:rowOff>31834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5784006"/>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27863</xdr:rowOff>
    </xdr:from>
    <xdr:to>
      <xdr:col>85</xdr:col>
      <xdr:colOff>177800</xdr:colOff>
      <xdr:row>91</xdr:row>
      <xdr:rowOff>129463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6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50740</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48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98273</xdr:rowOff>
    </xdr:from>
    <xdr:to>
      <xdr:col>81</xdr:col>
      <xdr:colOff>101600</xdr:colOff>
      <xdr:row>92</xdr:row>
      <xdr:rowOff>28423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7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44950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47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141608</xdr:rowOff>
    </xdr:from>
    <xdr:to>
      <xdr:col>76</xdr:col>
      <xdr:colOff>165100</xdr:colOff>
      <xdr:row>92</xdr:row>
      <xdr:rowOff>71758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88285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5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131256</xdr:rowOff>
    </xdr:from>
    <xdr:to>
      <xdr:col>72</xdr:col>
      <xdr:colOff>38100</xdr:colOff>
      <xdr:row>92</xdr:row>
      <xdr:rowOff>61406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73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77933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50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152484</xdr:rowOff>
    </xdr:from>
    <xdr:to>
      <xdr:col>67</xdr:col>
      <xdr:colOff>101600</xdr:colOff>
      <xdr:row>92</xdr:row>
      <xdr:rowOff>82634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75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99161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52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119736</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6120486"/>
          <a:ext cx="1269" cy="610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65549</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52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66413</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8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119736</xdr:rowOff>
    </xdr:from>
    <xdr:to>
      <xdr:col>116</xdr:col>
      <xdr:colOff>152400</xdr:colOff>
      <xdr:row>35</xdr:row>
      <xdr:rowOff>119736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120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134595</xdr:rowOff>
    </xdr:from>
    <xdr:to>
      <xdr:col>116</xdr:col>
      <xdr:colOff>63500</xdr:colOff>
      <xdr:row>38</xdr:row>
      <xdr:rowOff>149378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649695"/>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109999</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6250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131572</xdr:rowOff>
    </xdr:from>
    <xdr:to>
      <xdr:col>116</xdr:col>
      <xdr:colOff>114300</xdr:colOff>
      <xdr:row>39</xdr:row>
      <xdr:rowOff>61722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134595</xdr:rowOff>
    </xdr:from>
    <xdr:to>
      <xdr:col>111</xdr:col>
      <xdr:colOff>177800</xdr:colOff>
      <xdr:row>38</xdr:row>
      <xdr:rowOff>141529</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6649695"/>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145288</xdr:rowOff>
    </xdr:from>
    <xdr:to>
      <xdr:col>112</xdr:col>
      <xdr:colOff>38100</xdr:colOff>
      <xdr:row>39</xdr:row>
      <xdr:rowOff>75438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66565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75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137947</xdr:rowOff>
    </xdr:from>
    <xdr:to>
      <xdr:col>107</xdr:col>
      <xdr:colOff>50800</xdr:colOff>
      <xdr:row>38</xdr:row>
      <xdr:rowOff>141529</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5452897"/>
          <a:ext cx="889000" cy="120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134544</xdr:rowOff>
    </xdr:from>
    <xdr:to>
      <xdr:col>107</xdr:col>
      <xdr:colOff>101600</xdr:colOff>
      <xdr:row>39</xdr:row>
      <xdr:rowOff>64694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55821</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74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137947</xdr:rowOff>
    </xdr:from>
    <xdr:to>
      <xdr:col>102</xdr:col>
      <xdr:colOff>114300</xdr:colOff>
      <xdr:row>38</xdr:row>
      <xdr:rowOff>164617</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8656300" y="5452897"/>
          <a:ext cx="889000" cy="122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107950</xdr:rowOff>
    </xdr:from>
    <xdr:to>
      <xdr:col>102</xdr:col>
      <xdr:colOff>165100</xdr:colOff>
      <xdr:row>39</xdr:row>
      <xdr:rowOff>38100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29227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139116</xdr:rowOff>
    </xdr:from>
    <xdr:to>
      <xdr:col>98</xdr:col>
      <xdr:colOff>38100</xdr:colOff>
      <xdr:row>39</xdr:row>
      <xdr:rowOff>69266</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60393</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74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98578</xdr:rowOff>
    </xdr:from>
    <xdr:to>
      <xdr:col>116</xdr:col>
      <xdr:colOff>114300</xdr:colOff>
      <xdr:row>39</xdr:row>
      <xdr:rowOff>28728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57954</xdr:rowOff>
    </xdr:from>
    <xdr:ext cx="378565"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401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83795</xdr:rowOff>
    </xdr:from>
    <xdr:to>
      <xdr:col>112</xdr:col>
      <xdr:colOff>38100</xdr:colOff>
      <xdr:row>39</xdr:row>
      <xdr:rowOff>13945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5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30471</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088428" y="63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90729</xdr:rowOff>
    </xdr:from>
    <xdr:to>
      <xdr:col>107</xdr:col>
      <xdr:colOff>101600</xdr:colOff>
      <xdr:row>39</xdr:row>
      <xdr:rowOff>20879</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37406</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5017" y="63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87147</xdr:rowOff>
    </xdr:from>
    <xdr:to>
      <xdr:col>102</xdr:col>
      <xdr:colOff>165100</xdr:colOff>
      <xdr:row>32</xdr:row>
      <xdr:rowOff>17297</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5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33824</xdr:rowOff>
    </xdr:from>
    <xdr:ext cx="534377"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278111" y="51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113817</xdr:rowOff>
    </xdr:from>
    <xdr:to>
      <xdr:col>98</xdr:col>
      <xdr:colOff>38100</xdr:colOff>
      <xdr:row>39</xdr:row>
      <xdr:rowOff>43967</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60494</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7017" y="64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民生費は、住民一人当たり</a:t>
          </a:r>
          <a:r>
            <a:rPr kumimoji="1" lang="en-US" altLang="ja-JP" sz="1100">
              <a:latin typeface="ＭＳ Ｐゴシック" panose="020B0600070205080204" pitchFamily="50" charset="-128"/>
              <a:ea typeface="ＭＳ Ｐゴシック" panose="020B0600070205080204" pitchFamily="50" charset="-128"/>
            </a:rPr>
            <a:t>196,943</a:t>
          </a:r>
          <a:r>
            <a:rPr kumimoji="1" lang="ja-JP" altLang="en-US" sz="1100">
              <a:latin typeface="ＭＳ Ｐゴシック" panose="020B0600070205080204" pitchFamily="50" charset="-128"/>
              <a:ea typeface="ＭＳ Ｐゴシック" panose="020B0600070205080204" pitchFamily="50" charset="-128"/>
            </a:rPr>
            <a:t>円となっており、類似団体平均に比べ高い状況となっている。これは、生活保護にかかる被保護率が高く、生活保護費にかかる扶助費が高いことが主な要因である。また、民間保育所等施設型給付費（保育所、認定こども園）が増したことに伴い、前年度より住民一人当たりのコストも増している。</a:t>
          </a:r>
        </a:p>
        <a:p>
          <a:r>
            <a:rPr kumimoji="1" lang="ja-JP" altLang="en-US" sz="1100">
              <a:latin typeface="ＭＳ Ｐゴシック" panose="020B0600070205080204" pitchFamily="50" charset="-128"/>
              <a:ea typeface="ＭＳ Ｐゴシック" panose="020B0600070205080204" pitchFamily="50" charset="-128"/>
            </a:rPr>
            <a:t>　衛生費は、住民一人当たり</a:t>
          </a:r>
          <a:r>
            <a:rPr kumimoji="1" lang="en-US" altLang="ja-JP" sz="1100">
              <a:latin typeface="ＭＳ Ｐゴシック" panose="020B0600070205080204" pitchFamily="50" charset="-128"/>
              <a:ea typeface="ＭＳ Ｐゴシック" panose="020B0600070205080204" pitchFamily="50" charset="-128"/>
            </a:rPr>
            <a:t>72,774</a:t>
          </a:r>
          <a:r>
            <a:rPr kumimoji="1" lang="ja-JP" altLang="en-US" sz="1100">
              <a:latin typeface="ＭＳ Ｐゴシック" panose="020B0600070205080204" pitchFamily="50" charset="-128"/>
              <a:ea typeface="ＭＳ Ｐゴシック" panose="020B0600070205080204" pitchFamily="50" charset="-128"/>
            </a:rPr>
            <a:t>円となっている。これは、ごみ焼却施設の建設にかかる普通建設事業費が減となったことにより、前年度より住民一人当たりのコストは減したものの、原爆被爆関連経費等により類似都市と比較して高い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決算において、歳入は市税や地方消費税交付金など増はあったものの地方交付税や前年度繰越金は減となり、全体では減となった。一方で歳出における削減努力などもあり、実質収支は黒字となっている。</a:t>
          </a:r>
        </a:p>
        <a:p>
          <a:r>
            <a:rPr kumimoji="1" lang="ja-JP" altLang="en-US" sz="1100">
              <a:latin typeface="ＭＳ ゴシック" pitchFamily="49" charset="-128"/>
              <a:ea typeface="ＭＳ ゴシック" pitchFamily="49" charset="-128"/>
            </a:rPr>
            <a:t>　実質収支自体はこれまでと同様に黒字であり、Ｈ</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において赤字であった実質単年度収支も、前年度と比較して歳入総額が減（▲</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億円）したものの、歳出総額も減（▲</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億円）したことなどにより黒字となっている。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参考：直近の一般会計実質収支</a:t>
          </a:r>
          <a:r>
            <a:rPr kumimoji="1" lang="en-US" altLang="ja-JP" sz="1100">
              <a:latin typeface="ＭＳ ゴシック" pitchFamily="49" charset="-128"/>
              <a:ea typeface="ＭＳ ゴシック" pitchFamily="49" charset="-128"/>
            </a:rPr>
            <a:t>】</a:t>
          </a:r>
        </a:p>
        <a:p>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3,096</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H28</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2,016</a:t>
          </a:r>
          <a:r>
            <a:rPr kumimoji="1" lang="ja-JP" altLang="en-US" sz="1100">
              <a:latin typeface="ＭＳ ゴシック" pitchFamily="49" charset="-128"/>
              <a:ea typeface="ＭＳ ゴシック" pitchFamily="49" charset="-128"/>
            </a:rPr>
            <a:t>百万円、Ｈ</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4,335</a:t>
          </a:r>
          <a:r>
            <a:rPr kumimoji="1" lang="ja-JP" altLang="en-US" sz="1100">
              <a:latin typeface="ＭＳ ゴシック" pitchFamily="49" charset="-128"/>
              <a:ea typeface="ＭＳ ゴシック" pitchFamily="49" charset="-128"/>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年度決算における昨年度からの主な増減要素</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・水道事業会計：流動資産から控除する「翌年度への繰越工事資金」が皆減したこと及び国庫補助金に係る未収金の増などにより黒字額が増加。</a:t>
          </a:r>
        </a:p>
        <a:p>
          <a:r>
            <a:rPr kumimoji="1" lang="ja-JP" altLang="en-US" sz="1100">
              <a:latin typeface="ＭＳ ゴシック" pitchFamily="49" charset="-128"/>
              <a:ea typeface="ＭＳ ゴシック" pitchFamily="49" charset="-128"/>
            </a:rPr>
            <a:t>・下水道事業：下水処理場用地の一部を売却したこと及び企業債償還金が減少したこと等により、現金・預金が増加したことにより黒字額が増加。</a:t>
          </a:r>
        </a:p>
        <a:p>
          <a:r>
            <a:rPr kumimoji="1" lang="ja-JP" altLang="en-US" sz="1100">
              <a:latin typeface="ＭＳ ゴシック" pitchFamily="49" charset="-128"/>
              <a:ea typeface="ＭＳ ゴシック" pitchFamily="49" charset="-128"/>
            </a:rPr>
            <a:t>・国民健康保険事業：被保険者数の減などで保険料収入が減少したことにより前年度と比較し歳入総額が減少したものの、保険給付費の減少などにより歳出総額が減少したため。</a:t>
          </a:r>
        </a:p>
        <a:p>
          <a:r>
            <a:rPr kumimoji="1" lang="ja-JP" altLang="en-US" sz="1100">
              <a:latin typeface="ＭＳ ゴシック" pitchFamily="49" charset="-128"/>
              <a:ea typeface="ＭＳ ゴシック" pitchFamily="49" charset="-128"/>
            </a:rPr>
            <a:t>　主な会計の主な要因について記載したが、全会計において赤字にはなっていない。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election activeCell="B21" sqref="B21:AX21"/>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207768967</v>
      </c>
      <c r="BO4" s="441"/>
      <c r="BP4" s="441"/>
      <c r="BQ4" s="441"/>
      <c r="BR4" s="441"/>
      <c r="BS4" s="441"/>
      <c r="BT4" s="441"/>
      <c r="BU4" s="442"/>
      <c r="BV4" s="440">
        <v>208515423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3.2</v>
      </c>
      <c r="CU4" s="622"/>
      <c r="CV4" s="622"/>
      <c r="CW4" s="622"/>
      <c r="CX4" s="622"/>
      <c r="CY4" s="622"/>
      <c r="CZ4" s="622"/>
      <c r="DA4" s="623"/>
      <c r="DB4" s="621">
        <v>2.1</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203704925</v>
      </c>
      <c r="BO5" s="446"/>
      <c r="BP5" s="446"/>
      <c r="BQ5" s="446"/>
      <c r="BR5" s="446"/>
      <c r="BS5" s="446"/>
      <c r="BT5" s="446"/>
      <c r="BU5" s="447"/>
      <c r="BV5" s="445">
        <v>205734702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96.4</v>
      </c>
      <c r="CU5" s="416"/>
      <c r="CV5" s="416"/>
      <c r="CW5" s="416"/>
      <c r="CX5" s="416"/>
      <c r="CY5" s="416"/>
      <c r="CZ5" s="416"/>
      <c r="DA5" s="417"/>
      <c r="DB5" s="415">
        <v>97.3</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4064042</v>
      </c>
      <c r="BO6" s="446"/>
      <c r="BP6" s="446"/>
      <c r="BQ6" s="446"/>
      <c r="BR6" s="446"/>
      <c r="BS6" s="446"/>
      <c r="BT6" s="446"/>
      <c r="BU6" s="447"/>
      <c r="BV6" s="445">
        <v>2780721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103.3</v>
      </c>
      <c r="CU6" s="596"/>
      <c r="CV6" s="596"/>
      <c r="CW6" s="596"/>
      <c r="CX6" s="596"/>
      <c r="CY6" s="596"/>
      <c r="CZ6" s="596"/>
      <c r="DA6" s="597"/>
      <c r="DB6" s="595">
        <v>103.7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894061</v>
      </c>
      <c r="BO7" s="446"/>
      <c r="BP7" s="446"/>
      <c r="BQ7" s="446"/>
      <c r="BR7" s="446"/>
      <c r="BS7" s="446"/>
      <c r="BT7" s="446"/>
      <c r="BU7" s="447"/>
      <c r="BV7" s="445">
        <v>659171</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100097096</v>
      </c>
      <c r="CU7" s="446"/>
      <c r="CV7" s="446"/>
      <c r="CW7" s="446"/>
      <c r="CX7" s="446"/>
      <c r="CY7" s="446"/>
      <c r="CZ7" s="446"/>
      <c r="DA7" s="447"/>
      <c r="DB7" s="445">
        <v>100701057</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3169981</v>
      </c>
      <c r="BO8" s="446"/>
      <c r="BP8" s="446"/>
      <c r="BQ8" s="446"/>
      <c r="BR8" s="446"/>
      <c r="BS8" s="446"/>
      <c r="BT8" s="446"/>
      <c r="BU8" s="447"/>
      <c r="BV8" s="445">
        <v>2121550</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0.59</v>
      </c>
      <c r="CU8" s="559"/>
      <c r="CV8" s="559"/>
      <c r="CW8" s="559"/>
      <c r="CX8" s="559"/>
      <c r="CY8" s="559"/>
      <c r="CZ8" s="559"/>
      <c r="DA8" s="560"/>
      <c r="DB8" s="558">
        <v>0.56999999999999995</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429508</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96</v>
      </c>
      <c r="AV9" s="503"/>
      <c r="AW9" s="503"/>
      <c r="AX9" s="503"/>
      <c r="AY9" s="425" t="s">
        <v>111</v>
      </c>
      <c r="AZ9" s="426"/>
      <c r="BA9" s="426"/>
      <c r="BB9" s="426"/>
      <c r="BC9" s="426"/>
      <c r="BD9" s="426"/>
      <c r="BE9" s="426"/>
      <c r="BF9" s="426"/>
      <c r="BG9" s="426"/>
      <c r="BH9" s="426"/>
      <c r="BI9" s="426"/>
      <c r="BJ9" s="426"/>
      <c r="BK9" s="426"/>
      <c r="BL9" s="426"/>
      <c r="BM9" s="427"/>
      <c r="BN9" s="445">
        <v>1048431</v>
      </c>
      <c r="BO9" s="446"/>
      <c r="BP9" s="446"/>
      <c r="BQ9" s="446"/>
      <c r="BR9" s="446"/>
      <c r="BS9" s="446"/>
      <c r="BT9" s="446"/>
      <c r="BU9" s="447"/>
      <c r="BV9" s="445">
        <v>-2436059</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18.399999999999999</v>
      </c>
      <c r="CU9" s="416"/>
      <c r="CV9" s="416"/>
      <c r="CW9" s="416"/>
      <c r="CX9" s="416"/>
      <c r="CY9" s="416"/>
      <c r="CZ9" s="416"/>
      <c r="DA9" s="417"/>
      <c r="DB9" s="415">
        <v>17.7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443766</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1015280</v>
      </c>
      <c r="BO10" s="446"/>
      <c r="BP10" s="446"/>
      <c r="BQ10" s="446"/>
      <c r="BR10" s="446"/>
      <c r="BS10" s="446"/>
      <c r="BT10" s="446"/>
      <c r="BU10" s="447"/>
      <c r="BV10" s="445">
        <v>2177964</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96</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426631</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96</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296643</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422522</v>
      </c>
      <c r="S13" s="549"/>
      <c r="T13" s="549"/>
      <c r="U13" s="549"/>
      <c r="V13" s="550"/>
      <c r="W13" s="536" t="s">
        <v>132</v>
      </c>
      <c r="X13" s="458"/>
      <c r="Y13" s="458"/>
      <c r="Z13" s="458"/>
      <c r="AA13" s="458"/>
      <c r="AB13" s="459"/>
      <c r="AC13" s="421">
        <v>3658</v>
      </c>
      <c r="AD13" s="422"/>
      <c r="AE13" s="422"/>
      <c r="AF13" s="422"/>
      <c r="AG13" s="423"/>
      <c r="AH13" s="421">
        <v>4060</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2063711</v>
      </c>
      <c r="BO13" s="446"/>
      <c r="BP13" s="446"/>
      <c r="BQ13" s="446"/>
      <c r="BR13" s="446"/>
      <c r="BS13" s="446"/>
      <c r="BT13" s="446"/>
      <c r="BU13" s="447"/>
      <c r="BV13" s="445">
        <v>-554738</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7.1</v>
      </c>
      <c r="CU13" s="416"/>
      <c r="CV13" s="416"/>
      <c r="CW13" s="416"/>
      <c r="CX13" s="416"/>
      <c r="CY13" s="416"/>
      <c r="CZ13" s="416"/>
      <c r="DA13" s="417"/>
      <c r="DB13" s="415">
        <v>6.5</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432088</v>
      </c>
      <c r="S14" s="549"/>
      <c r="T14" s="549"/>
      <c r="U14" s="549"/>
      <c r="V14" s="550"/>
      <c r="W14" s="551"/>
      <c r="X14" s="461"/>
      <c r="Y14" s="461"/>
      <c r="Z14" s="461"/>
      <c r="AA14" s="461"/>
      <c r="AB14" s="462"/>
      <c r="AC14" s="541">
        <v>2</v>
      </c>
      <c r="AD14" s="542"/>
      <c r="AE14" s="542"/>
      <c r="AF14" s="542"/>
      <c r="AG14" s="543"/>
      <c r="AH14" s="541">
        <v>2.1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77</v>
      </c>
      <c r="CU14" s="553"/>
      <c r="CV14" s="553"/>
      <c r="CW14" s="553"/>
      <c r="CX14" s="553"/>
      <c r="CY14" s="553"/>
      <c r="CZ14" s="553"/>
      <c r="DA14" s="554"/>
      <c r="DB14" s="552">
        <v>77.900000000000006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426429</v>
      </c>
      <c r="S15" s="549"/>
      <c r="T15" s="549"/>
      <c r="U15" s="549"/>
      <c r="V15" s="550"/>
      <c r="W15" s="536" t="s">
        <v>140</v>
      </c>
      <c r="X15" s="458"/>
      <c r="Y15" s="458"/>
      <c r="Z15" s="458"/>
      <c r="AA15" s="458"/>
      <c r="AB15" s="459"/>
      <c r="AC15" s="421">
        <v>36181</v>
      </c>
      <c r="AD15" s="422"/>
      <c r="AE15" s="422"/>
      <c r="AF15" s="422"/>
      <c r="AG15" s="423"/>
      <c r="AH15" s="421">
        <v>35833</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46498353</v>
      </c>
      <c r="BO15" s="441"/>
      <c r="BP15" s="441"/>
      <c r="BQ15" s="441"/>
      <c r="BR15" s="441"/>
      <c r="BS15" s="441"/>
      <c r="BT15" s="441"/>
      <c r="BU15" s="442"/>
      <c r="BV15" s="440">
        <v>47001569</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19.399999999999999</v>
      </c>
      <c r="AD16" s="542"/>
      <c r="AE16" s="542"/>
      <c r="AF16" s="542"/>
      <c r="AG16" s="543"/>
      <c r="AH16" s="541">
        <v>18.899999999999999</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79410435</v>
      </c>
      <c r="BO16" s="446"/>
      <c r="BP16" s="446"/>
      <c r="BQ16" s="446"/>
      <c r="BR16" s="446"/>
      <c r="BS16" s="446"/>
      <c r="BT16" s="446"/>
      <c r="BU16" s="447"/>
      <c r="BV16" s="445">
        <v>79825198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146548</v>
      </c>
      <c r="AD17" s="422"/>
      <c r="AE17" s="422"/>
      <c r="AF17" s="422"/>
      <c r="AG17" s="423"/>
      <c r="AH17" s="421">
        <v>149230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59545206</v>
      </c>
      <c r="BO17" s="446"/>
      <c r="BP17" s="446"/>
      <c r="BQ17" s="446"/>
      <c r="BR17" s="446"/>
      <c r="BS17" s="446"/>
      <c r="BT17" s="446"/>
      <c r="BU17" s="447"/>
      <c r="BV17" s="445">
        <v>60199014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405.86</v>
      </c>
      <c r="M18" s="510"/>
      <c r="N18" s="510"/>
      <c r="O18" s="510"/>
      <c r="P18" s="510"/>
      <c r="Q18" s="510"/>
      <c r="R18" s="511"/>
      <c r="S18" s="511"/>
      <c r="T18" s="511"/>
      <c r="U18" s="511"/>
      <c r="V18" s="512"/>
      <c r="W18" s="526"/>
      <c r="X18" s="527"/>
      <c r="Y18" s="527"/>
      <c r="Z18" s="527"/>
      <c r="AA18" s="527"/>
      <c r="AB18" s="537"/>
      <c r="AC18" s="409">
        <v>78.599999999999994</v>
      </c>
      <c r="AD18" s="410"/>
      <c r="AE18" s="410"/>
      <c r="AF18" s="410"/>
      <c r="AG18" s="513"/>
      <c r="AH18" s="409">
        <v>78.900000000000006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98578403</v>
      </c>
      <c r="BO18" s="446"/>
      <c r="BP18" s="446"/>
      <c r="BQ18" s="446"/>
      <c r="BR18" s="446"/>
      <c r="BS18" s="446"/>
      <c r="BT18" s="446"/>
      <c r="BU18" s="447"/>
      <c r="BV18" s="445">
        <v>98130224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1058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114807855</v>
      </c>
      <c r="BO19" s="446"/>
      <c r="BP19" s="446"/>
      <c r="BQ19" s="446"/>
      <c r="BR19" s="446"/>
      <c r="BS19" s="446"/>
      <c r="BT19" s="446"/>
      <c r="BU19" s="447"/>
      <c r="BV19" s="445">
        <v>116144888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189419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250437413</v>
      </c>
      <c r="BO23" s="446"/>
      <c r="BP23" s="446"/>
      <c r="BQ23" s="446"/>
      <c r="BR23" s="446"/>
      <c r="BS23" s="446"/>
      <c r="BT23" s="446"/>
      <c r="BU23" s="447"/>
      <c r="BV23" s="445">
        <v>251339826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9780</v>
      </c>
      <c r="R24" s="422"/>
      <c r="S24" s="422"/>
      <c r="T24" s="422"/>
      <c r="U24" s="422"/>
      <c r="V24" s="423"/>
      <c r="W24" s="487"/>
      <c r="X24" s="478"/>
      <c r="Y24" s="479"/>
      <c r="Z24" s="418" t="s">
        <v>164</v>
      </c>
      <c r="AA24" s="419"/>
      <c r="AB24" s="419"/>
      <c r="AC24" s="419"/>
      <c r="AD24" s="419"/>
      <c r="AE24" s="419"/>
      <c r="AF24" s="419"/>
      <c r="AG24" s="420"/>
      <c r="AH24" s="421">
        <v>2615</v>
      </c>
      <c r="AI24" s="422"/>
      <c r="AJ24" s="422"/>
      <c r="AK24" s="422"/>
      <c r="AL24" s="423"/>
      <c r="AM24" s="421">
        <v>8184950</v>
      </c>
      <c r="AN24" s="422"/>
      <c r="AO24" s="422"/>
      <c r="AP24" s="422"/>
      <c r="AQ24" s="422"/>
      <c r="AR24" s="423"/>
      <c r="AS24" s="421">
        <v>3130</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202711531</v>
      </c>
      <c r="BO24" s="446"/>
      <c r="BP24" s="446"/>
      <c r="BQ24" s="446"/>
      <c r="BR24" s="446"/>
      <c r="BS24" s="446"/>
      <c r="BT24" s="446"/>
      <c r="BU24" s="447"/>
      <c r="BV24" s="445">
        <v>202313585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2</v>
      </c>
      <c r="M25" s="422"/>
      <c r="N25" s="422"/>
      <c r="O25" s="422"/>
      <c r="P25" s="423"/>
      <c r="Q25" s="421">
        <v>8400</v>
      </c>
      <c r="R25" s="422"/>
      <c r="S25" s="422"/>
      <c r="T25" s="422"/>
      <c r="U25" s="422"/>
      <c r="V25" s="423"/>
      <c r="W25" s="487"/>
      <c r="X25" s="478"/>
      <c r="Y25" s="479"/>
      <c r="Z25" s="418" t="s">
        <v>167</v>
      </c>
      <c r="AA25" s="419"/>
      <c r="AB25" s="419"/>
      <c r="AC25" s="419"/>
      <c r="AD25" s="419"/>
      <c r="AE25" s="419"/>
      <c r="AF25" s="419"/>
      <c r="AG25" s="420"/>
      <c r="AH25" s="421">
        <v>435</v>
      </c>
      <c r="AI25" s="422"/>
      <c r="AJ25" s="422"/>
      <c r="AK25" s="422"/>
      <c r="AL25" s="423"/>
      <c r="AM25" s="421">
        <v>1228875</v>
      </c>
      <c r="AN25" s="422"/>
      <c r="AO25" s="422"/>
      <c r="AP25" s="422"/>
      <c r="AQ25" s="422"/>
      <c r="AR25" s="423"/>
      <c r="AS25" s="421">
        <v>2825</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21596215</v>
      </c>
      <c r="BO25" s="441"/>
      <c r="BP25" s="441"/>
      <c r="BQ25" s="441"/>
      <c r="BR25" s="441"/>
      <c r="BS25" s="441"/>
      <c r="BT25" s="441"/>
      <c r="BU25" s="442"/>
      <c r="BV25" s="440">
        <v>24673662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6830</v>
      </c>
      <c r="R26" s="422"/>
      <c r="S26" s="422"/>
      <c r="T26" s="422"/>
      <c r="U26" s="422"/>
      <c r="V26" s="423"/>
      <c r="W26" s="487"/>
      <c r="X26" s="478"/>
      <c r="Y26" s="479"/>
      <c r="Z26" s="418" t="s">
        <v>170</v>
      </c>
      <c r="AA26" s="500"/>
      <c r="AB26" s="500"/>
      <c r="AC26" s="500"/>
      <c r="AD26" s="500"/>
      <c r="AE26" s="500"/>
      <c r="AF26" s="500"/>
      <c r="AG26" s="501"/>
      <c r="AH26" s="421">
        <v>257</v>
      </c>
      <c r="AI26" s="422"/>
      <c r="AJ26" s="422"/>
      <c r="AK26" s="422"/>
      <c r="AL26" s="423"/>
      <c r="AM26" s="421">
        <v>838848</v>
      </c>
      <c r="AN26" s="422"/>
      <c r="AO26" s="422"/>
      <c r="AP26" s="422"/>
      <c r="AQ26" s="422"/>
      <c r="AR26" s="423"/>
      <c r="AS26" s="421">
        <v>3264</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172</v>
      </c>
      <c r="BO26" s="446"/>
      <c r="BP26" s="446"/>
      <c r="BQ26" s="446"/>
      <c r="BR26" s="446"/>
      <c r="BS26" s="446"/>
      <c r="BT26" s="446"/>
      <c r="BU26" s="447"/>
      <c r="BV26" s="445" t="s">
        <v>172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7370</v>
      </c>
      <c r="R27" s="422"/>
      <c r="S27" s="422"/>
      <c r="T27" s="422"/>
      <c r="U27" s="422"/>
      <c r="V27" s="423"/>
      <c r="W27" s="487"/>
      <c r="X27" s="478"/>
      <c r="Y27" s="479"/>
      <c r="Z27" s="418" t="s">
        <v>174</v>
      </c>
      <c r="AA27" s="419"/>
      <c r="AB27" s="419"/>
      <c r="AC27" s="419"/>
      <c r="AD27" s="419"/>
      <c r="AE27" s="419"/>
      <c r="AF27" s="419"/>
      <c r="AG27" s="420"/>
      <c r="AH27" s="421">
        <v>96</v>
      </c>
      <c r="AI27" s="422"/>
      <c r="AJ27" s="422"/>
      <c r="AK27" s="422"/>
      <c r="AL27" s="423"/>
      <c r="AM27" s="421">
        <v>391885</v>
      </c>
      <c r="AN27" s="422"/>
      <c r="AO27" s="422"/>
      <c r="AP27" s="422"/>
      <c r="AQ27" s="422"/>
      <c r="AR27" s="423"/>
      <c r="AS27" s="421">
        <v>4082</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8514786</v>
      </c>
      <c r="BO27" s="449"/>
      <c r="BP27" s="449"/>
      <c r="BQ27" s="449"/>
      <c r="BR27" s="449"/>
      <c r="BS27" s="449"/>
      <c r="BT27" s="449"/>
      <c r="BU27" s="450"/>
      <c r="BV27" s="448">
        <v>8472938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6730</v>
      </c>
      <c r="R28" s="422"/>
      <c r="S28" s="422"/>
      <c r="T28" s="422"/>
      <c r="U28" s="422"/>
      <c r="V28" s="423"/>
      <c r="W28" s="487"/>
      <c r="X28" s="478"/>
      <c r="Y28" s="479"/>
      <c r="Z28" s="418" t="s">
        <v>177</v>
      </c>
      <c r="AA28" s="419"/>
      <c r="AB28" s="419"/>
      <c r="AC28" s="419"/>
      <c r="AD28" s="419"/>
      <c r="AE28" s="419"/>
      <c r="AF28" s="419"/>
      <c r="AG28" s="420"/>
      <c r="AH28" s="421" t="s">
        <v>172</v>
      </c>
      <c r="AI28" s="422"/>
      <c r="AJ28" s="422"/>
      <c r="AK28" s="422"/>
      <c r="AL28" s="423"/>
      <c r="AM28" s="421" t="s">
        <v>172</v>
      </c>
      <c r="AN28" s="422"/>
      <c r="AO28" s="422"/>
      <c r="AP28" s="422"/>
      <c r="AQ28" s="422"/>
      <c r="AR28" s="423"/>
      <c r="AS28" s="421" t="s">
        <v>123</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12099252</v>
      </c>
      <c r="BO28" s="441"/>
      <c r="BP28" s="441"/>
      <c r="BQ28" s="441"/>
      <c r="BR28" s="441"/>
      <c r="BS28" s="441"/>
      <c r="BT28" s="441"/>
      <c r="BU28" s="442"/>
      <c r="BV28" s="440">
        <v>11083972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38</v>
      </c>
      <c r="M29" s="422"/>
      <c r="N29" s="422"/>
      <c r="O29" s="422"/>
      <c r="P29" s="423"/>
      <c r="Q29" s="421">
        <v>6190</v>
      </c>
      <c r="R29" s="422"/>
      <c r="S29" s="422"/>
      <c r="T29" s="422"/>
      <c r="U29" s="422"/>
      <c r="V29" s="423"/>
      <c r="W29" s="488"/>
      <c r="X29" s="489"/>
      <c r="Y29" s="490"/>
      <c r="Z29" s="418" t="s">
        <v>180</v>
      </c>
      <c r="AA29" s="419"/>
      <c r="AB29" s="419"/>
      <c r="AC29" s="419"/>
      <c r="AD29" s="419"/>
      <c r="AE29" s="419"/>
      <c r="AF29" s="419"/>
      <c r="AG29" s="420"/>
      <c r="AH29" s="421">
        <v>2711</v>
      </c>
      <c r="AI29" s="422"/>
      <c r="AJ29" s="422"/>
      <c r="AK29" s="422"/>
      <c r="AL29" s="423"/>
      <c r="AM29" s="421">
        <v>8576835</v>
      </c>
      <c r="AN29" s="422"/>
      <c r="AO29" s="422"/>
      <c r="AP29" s="422"/>
      <c r="AQ29" s="422"/>
      <c r="AR29" s="423"/>
      <c r="AS29" s="421">
        <v>3164</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9830475</v>
      </c>
      <c r="BO29" s="446"/>
      <c r="BP29" s="446"/>
      <c r="BQ29" s="446"/>
      <c r="BR29" s="446"/>
      <c r="BS29" s="446"/>
      <c r="BT29" s="446"/>
      <c r="BU29" s="447"/>
      <c r="BV29" s="445">
        <v>9517044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98.9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27308962</v>
      </c>
      <c r="BO30" s="449"/>
      <c r="BP30" s="449"/>
      <c r="BQ30" s="449"/>
      <c r="BR30" s="449"/>
      <c r="BS30" s="449"/>
      <c r="BT30" s="449"/>
      <c r="BU30" s="450"/>
      <c r="BV30" s="448">
        <v>27586092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194</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6</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10</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12</v>
      </c>
      <c r="BF34" s="404"/>
      <c r="BG34" s="403" t="str">
        <f>IF('各会計、関係団体の財政状況及び健全化判断比率'!B34="","",'各会計、関係団体の財政状況及び健全化判断比率'!B34)</f>
        <v>観光施設事業特別会計</v>
      </c>
      <c r="BH34" s="403"/>
      <c r="BI34" s="403"/>
      <c r="BJ34" s="403"/>
      <c r="BK34" s="403"/>
      <c r="BL34" s="403"/>
      <c r="BM34" s="403"/>
      <c r="BN34" s="403"/>
      <c r="BO34" s="403"/>
      <c r="BP34" s="403"/>
      <c r="BQ34" s="403"/>
      <c r="BR34" s="403"/>
      <c r="BS34" s="403"/>
      <c r="BT34" s="403"/>
      <c r="BU34" s="403"/>
      <c r="BV34" s="193"/>
      <c r="BW34" s="404">
        <f>IF(BY34="","",MAX(C34:D43,U34:V43,AM34:AN43,BE34:BF43)+1)</f>
        <v>15</v>
      </c>
      <c r="BX34" s="404"/>
      <c r="BY34" s="403" t="str">
        <f>IF('各会計、関係団体の財政状況及び健全化判断比率'!B68="","",'各会計、関係団体の財政状況及び健全化判断比率'!B68)</f>
        <v>長崎県市町村総合事務組合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公益財団法人長崎平和推進協会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7</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11</v>
      </c>
      <c r="AN35" s="404"/>
      <c r="AO35" s="403" t="str">
        <f>IF('各会計、関係団体の財政状況及び健全化判断比率'!B33="","",'各会計、関係団体の財政状況及び健全化判断比率'!B33)</f>
        <v>下水道事業会計</v>
      </c>
      <c r="AP35" s="403"/>
      <c r="AQ35" s="403"/>
      <c r="AR35" s="403"/>
      <c r="AS35" s="403"/>
      <c r="AT35" s="403"/>
      <c r="AU35" s="403"/>
      <c r="AV35" s="403"/>
      <c r="AW35" s="403"/>
      <c r="AX35" s="403"/>
      <c r="AY35" s="403"/>
      <c r="AZ35" s="403"/>
      <c r="BA35" s="403"/>
      <c r="BB35" s="403"/>
      <c r="BC35" s="403"/>
      <c r="BD35" s="193"/>
      <c r="BE35" s="404">
        <f t="shared" ref="BE35:BE43" si="1">IF(BG35="","",BE34+1)</f>
        <v>13</v>
      </c>
      <c r="BF35" s="404"/>
      <c r="BG35" s="403" t="str">
        <f>IF('各会計、関係団体の財政状況及び健全化判断比率'!B35="","",'各会計、関係団体の財政状況及び健全化判断比率'!B35)</f>
        <v>中央卸売市場事業特別会計</v>
      </c>
      <c r="BH35" s="403"/>
      <c r="BI35" s="403"/>
      <c r="BJ35" s="403"/>
      <c r="BK35" s="403"/>
      <c r="BL35" s="403"/>
      <c r="BM35" s="403"/>
      <c r="BN35" s="403"/>
      <c r="BO35" s="403"/>
      <c r="BP35" s="403"/>
      <c r="BQ35" s="403"/>
      <c r="BR35" s="403"/>
      <c r="BS35" s="403"/>
      <c r="BT35" s="403"/>
      <c r="BU35" s="403"/>
      <c r="BV35" s="193"/>
      <c r="BW35" s="404">
        <f t="shared" ref="BW35:BW43" si="2">IF(BY35="","",BW34+1)</f>
        <v>16</v>
      </c>
      <c r="BX35" s="404"/>
      <c r="BY35" s="403" t="str">
        <f>IF('各会計、関係団体の財政状況及び健全化判断比率'!B69="","",'各会計、関係団体の財政状況及び健全化判断比率'!B69)</f>
        <v>長崎県後期高齢者医療広域連合（普通会計）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公益財団法人長崎市スポーツ協会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母子父子寡婦福祉資金貸付事業特別会計</v>
      </c>
      <c r="F36" s="403"/>
      <c r="G36" s="403"/>
      <c r="H36" s="403"/>
      <c r="I36" s="403"/>
      <c r="J36" s="403"/>
      <c r="K36" s="403"/>
      <c r="L36" s="403"/>
      <c r="M36" s="403"/>
      <c r="N36" s="403"/>
      <c r="O36" s="403"/>
      <c r="P36" s="403"/>
      <c r="Q36" s="403"/>
      <c r="R36" s="403"/>
      <c r="S36" s="403"/>
      <c r="T36" s="193"/>
      <c r="U36" s="404">
        <f t="shared" ref="U36:U43" si="4">IF(W36="","",U35+1)</f>
        <v>8</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14</v>
      </c>
      <c r="BF36" s="404"/>
      <c r="BG36" s="403" t="str">
        <f>IF('各会計、関係団体の財政状況及び健全化判断比率'!B36="","",'各会計、関係団体の財政状況及び健全化判断比率'!B36)</f>
        <v>生活排水事業特別会計</v>
      </c>
      <c r="BH36" s="403"/>
      <c r="BI36" s="403"/>
      <c r="BJ36" s="403"/>
      <c r="BK36" s="403"/>
      <c r="BL36" s="403"/>
      <c r="BM36" s="403"/>
      <c r="BN36" s="403"/>
      <c r="BO36" s="403"/>
      <c r="BP36" s="403"/>
      <c r="BQ36" s="403"/>
      <c r="BR36" s="403"/>
      <c r="BS36" s="403"/>
      <c r="BT36" s="403"/>
      <c r="BU36" s="403"/>
      <c r="BV36" s="193"/>
      <c r="BW36" s="404">
        <f t="shared" si="2"/>
        <v>17</v>
      </c>
      <c r="BX36" s="404"/>
      <c r="BY36" s="403" t="str">
        <f>IF('各会計、関係団体の財政状況及び健全化判断比率'!B70="","",'各会計、関係団体の財政状況及び健全化判断比率'!B70)</f>
        <v>長崎県後期高齢者医療広域連合（事業会計）</v>
      </c>
      <c r="BZ36" s="403"/>
      <c r="CA36" s="403"/>
      <c r="CB36" s="403"/>
      <c r="CC36" s="403"/>
      <c r="CD36" s="403"/>
      <c r="CE36" s="403"/>
      <c r="CF36" s="403"/>
      <c r="CG36" s="403"/>
      <c r="CH36" s="403"/>
      <c r="CI36" s="403"/>
      <c r="CJ36" s="403"/>
      <c r="CK36" s="403"/>
      <c r="CL36" s="403"/>
      <c r="CM36" s="403"/>
      <c r="CN36" s="193"/>
      <c r="CO36" s="404">
        <f t="shared" si="3"/>
        <v>20</v>
      </c>
      <c r="CP36" s="404"/>
      <c r="CQ36" s="403" t="str">
        <f>IF('各会計、関係団体の財政状況及び健全化判断比率'!BS9="","",'各会計、関係団体の財政状況及び健全化判断比率'!BS9)</f>
        <v>一般財団法人長崎市勤労者サービスセンター</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診療所事業特別会計</v>
      </c>
      <c r="F37" s="403"/>
      <c r="G37" s="403"/>
      <c r="H37" s="403"/>
      <c r="I37" s="403"/>
      <c r="J37" s="403"/>
      <c r="K37" s="403"/>
      <c r="L37" s="403"/>
      <c r="M37" s="403"/>
      <c r="N37" s="403"/>
      <c r="O37" s="403"/>
      <c r="P37" s="403"/>
      <c r="Q37" s="403"/>
      <c r="R37" s="403"/>
      <c r="S37" s="403"/>
      <c r="T37" s="193"/>
      <c r="U37" s="404">
        <f t="shared" si="4"/>
        <v>9</v>
      </c>
      <c r="V37" s="404"/>
      <c r="W37" s="403" t="str">
        <f>IF('各会計、関係団体の財政状況及び健全化判断比率'!B31="","",'各会計、関係団体の財政状況及び健全化判断比率'!B31)</f>
        <v>駐車場事業特別会計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f t="shared" si="3"/>
        <v>21</v>
      </c>
      <c r="CP37" s="404"/>
      <c r="CQ37" s="403" t="str">
        <f>IF('各会計、関係団体の財政状況及び健全化判断比率'!BS10="","",'各会計、関係団体の財政状況及び健全化判断比率'!BS10)</f>
        <v>一般財団法人長崎ロープウェイ・水族館</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f t="shared" ref="C38:C43" si="5">IF(E38="","",C37+1)</f>
        <v>5</v>
      </c>
      <c r="D38" s="404"/>
      <c r="E38" s="403" t="str">
        <f>IF('各会計、関係団体の財政状況及び健全化判断比率'!B11="","",'各会計、関係団体の財政状況及び健全化判断比率'!B11)</f>
        <v>長崎市立病院機構病院事業債管理特別会計</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f t="shared" si="3"/>
        <v>22</v>
      </c>
      <c r="CP38" s="404"/>
      <c r="CQ38" s="403" t="str">
        <f>IF('各会計、関係団体の財政状況及び健全化判断比率'!BS11="","",'各会計、関係団体の財政状況及び健全化判断比率'!BS11)</f>
        <v>長崎中央市場サービス株式会社</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f t="shared" si="3"/>
        <v>23</v>
      </c>
      <c r="CP39" s="404"/>
      <c r="CQ39" s="403" t="str">
        <f>IF('各会計、関係団体の財政状況及び健全化判断比率'!BS12="","",'各会計、関係団体の財政状況及び健全化判断比率'!BS12)</f>
        <v>長崎つきまち株式会社</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f t="shared" si="3"/>
        <v>24</v>
      </c>
      <c r="CP40" s="404"/>
      <c r="CQ40" s="403" t="str">
        <f>IF('各会計、関係団体の財政状況及び健全化判断比率'!BS13="","",'各会計、関係団体の財政状況及び健全化判断比率'!BS13)</f>
        <v>一般財団法人長崎市野母崎振興公社</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f t="shared" si="3"/>
        <v>25</v>
      </c>
      <c r="CP41" s="404"/>
      <c r="CQ41" s="403" t="str">
        <f>IF('各会計、関係団体の財政状況及び健全化判断比率'!BS14="","",'各会計、関係団体の財政状況及び健全化判断比率'!BS14)</f>
        <v>一般財団法人長崎市地産地消振興公社</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f t="shared" si="3"/>
        <v>26</v>
      </c>
      <c r="CP42" s="404"/>
      <c r="CQ42" s="403" t="str">
        <f>IF('各会計、関係団体の財政状況及び健全化判断比率'!BS15="","",'各会計、関係団体の財政状況及び健全化判断比率'!BS15)</f>
        <v>株式会社長崎高島水産センター</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f t="shared" si="3"/>
        <v>27</v>
      </c>
      <c r="CP43" s="404"/>
      <c r="CQ43" s="403" t="str">
        <f>IF('各会計、関係団体の財政状況及び健全化判断比率'!BS16="","",'各会計、関係団体の財政状況及び健全化判断比率'!BS16)</f>
        <v>一般財団法人クリーンながさき</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1JUDYYAj7oBTZHB+r5d6ZRoDkBhN4DgWa27/zRXHgfiOqXFMeyzAPfY9HZWWlrpeWAtJsl42WNWRDx6lMtdxg==" saltValue="aTz0W6jWTnYLkbzkUt+W8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18" zoomScaleSheetLayoutView="100" workbookViewId="0">
      <selection activeCell="B21" sqref="B21:AX2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30" t="s">
        <v>573</v>
      </c>
      <c r="D34" s="1230"/>
      <c r="E34" s="1231"/>
      <c r="F34" s="32">
        <v>11.85</v>
      </c>
      <c r="G34" s="33">
        <v>10.97</v>
      </c>
      <c r="H34" s="33">
        <v>11.87</v>
      </c>
      <c r="I34" s="33">
        <v>13.33</v>
      </c>
      <c r="J34" s="34">
        <v>14.05</v>
      </c>
      <c r="K34" s="22"/>
      <c r="L34" s="22"/>
      <c r="M34" s="22"/>
      <c r="N34" s="22"/>
      <c r="O34" s="22"/>
      <c r="P34" s="22"/>
    </row>
    <row r="35" spans="1:16" ht="39" customHeight="1" x14ac:dyDescent="0.15">
      <c r="A35" s="22"/>
      <c r="B35" s="35"/>
      <c r="C35" s="1224" t="s">
        <v>574</v>
      </c>
      <c r="D35" s="1225"/>
      <c r="E35" s="1226"/>
      <c r="F35" s="36">
        <v>2.85</v>
      </c>
      <c r="G35" s="37">
        <v>3.14</v>
      </c>
      <c r="H35" s="37">
        <v>4.0999999999999996</v>
      </c>
      <c r="I35" s="37">
        <v>5.25</v>
      </c>
      <c r="J35" s="38">
        <v>6.79</v>
      </c>
      <c r="K35" s="22"/>
      <c r="L35" s="22"/>
      <c r="M35" s="22"/>
      <c r="N35" s="22"/>
      <c r="O35" s="22"/>
      <c r="P35" s="22"/>
    </row>
    <row r="36" spans="1:16" ht="39" customHeight="1" x14ac:dyDescent="0.15">
      <c r="A36" s="22"/>
      <c r="B36" s="35"/>
      <c r="C36" s="1224" t="s">
        <v>575</v>
      </c>
      <c r="D36" s="1225"/>
      <c r="E36" s="1226"/>
      <c r="F36" s="36">
        <v>3.39</v>
      </c>
      <c r="G36" s="37">
        <v>2.34</v>
      </c>
      <c r="H36" s="37">
        <v>4.25</v>
      </c>
      <c r="I36" s="37">
        <v>2</v>
      </c>
      <c r="J36" s="38">
        <v>3.09</v>
      </c>
      <c r="K36" s="22"/>
      <c r="L36" s="22"/>
      <c r="M36" s="22"/>
      <c r="N36" s="22"/>
      <c r="O36" s="22"/>
      <c r="P36" s="22"/>
    </row>
    <row r="37" spans="1:16" ht="39" customHeight="1" x14ac:dyDescent="0.15">
      <c r="A37" s="22"/>
      <c r="B37" s="35"/>
      <c r="C37" s="1224" t="s">
        <v>576</v>
      </c>
      <c r="D37" s="1225"/>
      <c r="E37" s="1226"/>
      <c r="F37" s="36">
        <v>0.39</v>
      </c>
      <c r="G37" s="37">
        <v>0</v>
      </c>
      <c r="H37" s="37">
        <v>0.19</v>
      </c>
      <c r="I37" s="37">
        <v>0.77</v>
      </c>
      <c r="J37" s="38">
        <v>1.38</v>
      </c>
      <c r="K37" s="22"/>
      <c r="L37" s="22"/>
      <c r="M37" s="22"/>
      <c r="N37" s="22"/>
      <c r="O37" s="22"/>
      <c r="P37" s="22"/>
    </row>
    <row r="38" spans="1:16" ht="39" customHeight="1" x14ac:dyDescent="0.15">
      <c r="A38" s="22"/>
      <c r="B38" s="35"/>
      <c r="C38" s="1224" t="s">
        <v>577</v>
      </c>
      <c r="D38" s="1225"/>
      <c r="E38" s="1226"/>
      <c r="F38" s="36">
        <v>0.33</v>
      </c>
      <c r="G38" s="37">
        <v>0.55000000000000004</v>
      </c>
      <c r="H38" s="37">
        <v>0.64</v>
      </c>
      <c r="I38" s="37">
        <v>0.62</v>
      </c>
      <c r="J38" s="38">
        <v>1.2</v>
      </c>
      <c r="K38" s="22"/>
      <c r="L38" s="22"/>
      <c r="M38" s="22"/>
      <c r="N38" s="22"/>
      <c r="O38" s="22"/>
      <c r="P38" s="22"/>
    </row>
    <row r="39" spans="1:16" ht="39" customHeight="1" x14ac:dyDescent="0.15">
      <c r="A39" s="22"/>
      <c r="B39" s="35"/>
      <c r="C39" s="1224" t="s">
        <v>578</v>
      </c>
      <c r="D39" s="1225"/>
      <c r="E39" s="1226"/>
      <c r="F39" s="36">
        <v>0.32</v>
      </c>
      <c r="G39" s="37">
        <v>0.28999999999999998</v>
      </c>
      <c r="H39" s="37">
        <v>0.21</v>
      </c>
      <c r="I39" s="37">
        <v>0.1</v>
      </c>
      <c r="J39" s="38">
        <v>7.0000000000000007E-2</v>
      </c>
      <c r="K39" s="22"/>
      <c r="L39" s="22"/>
      <c r="M39" s="22"/>
      <c r="N39" s="22"/>
      <c r="O39" s="22"/>
      <c r="P39" s="22"/>
    </row>
    <row r="40" spans="1:16" ht="39" customHeight="1" x14ac:dyDescent="0.15">
      <c r="A40" s="22"/>
      <c r="B40" s="35"/>
      <c r="C40" s="1224" t="s">
        <v>579</v>
      </c>
      <c r="D40" s="1225"/>
      <c r="E40" s="1226"/>
      <c r="F40" s="36">
        <v>0.03</v>
      </c>
      <c r="G40" s="37">
        <v>0.11</v>
      </c>
      <c r="H40" s="37">
        <v>0.02</v>
      </c>
      <c r="I40" s="37">
        <v>7.0000000000000007E-2</v>
      </c>
      <c r="J40" s="38">
        <v>0.05</v>
      </c>
      <c r="K40" s="22"/>
      <c r="L40" s="22"/>
      <c r="M40" s="22"/>
      <c r="N40" s="22"/>
      <c r="O40" s="22"/>
      <c r="P40" s="22"/>
    </row>
    <row r="41" spans="1:16" ht="39" customHeight="1" x14ac:dyDescent="0.15">
      <c r="A41" s="22"/>
      <c r="B41" s="35"/>
      <c r="C41" s="1224" t="s">
        <v>580</v>
      </c>
      <c r="D41" s="1225"/>
      <c r="E41" s="1226"/>
      <c r="F41" s="36">
        <v>0.06</v>
      </c>
      <c r="G41" s="37">
        <v>0.05</v>
      </c>
      <c r="H41" s="37">
        <v>0.05</v>
      </c>
      <c r="I41" s="37">
        <v>0.01</v>
      </c>
      <c r="J41" s="38">
        <v>0.01</v>
      </c>
      <c r="K41" s="22"/>
      <c r="L41" s="22"/>
      <c r="M41" s="22"/>
      <c r="N41" s="22"/>
      <c r="O41" s="22"/>
      <c r="P41" s="22"/>
    </row>
    <row r="42" spans="1:16" ht="39" customHeight="1" x14ac:dyDescent="0.15">
      <c r="A42" s="22"/>
      <c r="B42" s="39"/>
      <c r="C42" s="1224" t="s">
        <v>581</v>
      </c>
      <c r="D42" s="1225"/>
      <c r="E42" s="1226"/>
      <c r="F42" s="36" t="s">
        <v>540</v>
      </c>
      <c r="G42" s="37" t="s">
        <v>540</v>
      </c>
      <c r="H42" s="37" t="s">
        <v>540</v>
      </c>
      <c r="I42" s="37" t="s">
        <v>540</v>
      </c>
      <c r="J42" s="38" t="s">
        <v>540</v>
      </c>
      <c r="K42" s="22"/>
      <c r="L42" s="22"/>
      <c r="M42" s="22"/>
      <c r="N42" s="22"/>
      <c r="O42" s="22"/>
      <c r="P42" s="22"/>
    </row>
    <row r="43" spans="1:16" ht="39" customHeight="1" thickBot="1" x14ac:dyDescent="0.2">
      <c r="A43" s="22"/>
      <c r="B43" s="40"/>
      <c r="C43" s="1227" t="s">
        <v>582</v>
      </c>
      <c r="D43" s="1228"/>
      <c r="E43" s="1229"/>
      <c r="F43" s="41">
        <v>0</v>
      </c>
      <c r="G43" s="42">
        <v>0</v>
      </c>
      <c r="H43" s="42">
        <v>0.02</v>
      </c>
      <c r="I43" s="42">
        <v>0.02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yjPcsehbqgh3EmN2saXIltFl3QU6SFNw/PxsugEJKCUOoGX8oWmvN/af0Jg+SdUI3uC6MEX0YEE0z4gOYuBnA==" saltValue="+KpMuTCQkUS0cpoDZFcq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I28" zoomScaleSheetLayoutView="55" workbookViewId="0">
      <selection activeCell="B21" sqref="B21:AX2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40" t="s">
        <v>11</v>
      </c>
      <c r="C45" s="1241"/>
      <c r="D45" s="58"/>
      <c r="E45" s="1246" t="s">
        <v>12</v>
      </c>
      <c r="F45" s="1246"/>
      <c r="G45" s="1246"/>
      <c r="H45" s="1246"/>
      <c r="I45" s="1246"/>
      <c r="J45" s="1247"/>
      <c r="K45" s="59">
        <v>21985</v>
      </c>
      <c r="L45" s="60">
        <v>22105</v>
      </c>
      <c r="M45" s="60">
        <v>22638</v>
      </c>
      <c r="N45" s="60">
        <v>23051</v>
      </c>
      <c r="O45" s="61">
        <v>23492</v>
      </c>
      <c r="P45" s="48"/>
      <c r="Q45" s="48"/>
      <c r="R45" s="48"/>
      <c r="S45" s="48"/>
      <c r="T45" s="48"/>
      <c r="U45" s="48"/>
    </row>
    <row r="46" spans="1:21" ht="30.75" customHeight="1" x14ac:dyDescent="0.15">
      <c r="A46" s="48"/>
      <c r="B46" s="1242"/>
      <c r="C46" s="1243"/>
      <c r="D46" s="62"/>
      <c r="E46" s="1234" t="s">
        <v>13</v>
      </c>
      <c r="F46" s="1234"/>
      <c r="G46" s="1234"/>
      <c r="H46" s="1234"/>
      <c r="I46" s="1234"/>
      <c r="J46" s="1235"/>
      <c r="K46" s="63" t="s">
        <v>540</v>
      </c>
      <c r="L46" s="64" t="s">
        <v>540</v>
      </c>
      <c r="M46" s="64" t="s">
        <v>540</v>
      </c>
      <c r="N46" s="64" t="s">
        <v>540</v>
      </c>
      <c r="O46" s="65" t="s">
        <v>540</v>
      </c>
      <c r="P46" s="48"/>
      <c r="Q46" s="48"/>
      <c r="R46" s="48"/>
      <c r="S46" s="48"/>
      <c r="T46" s="48"/>
      <c r="U46" s="48"/>
    </row>
    <row r="47" spans="1:21" ht="30.75" customHeight="1" x14ac:dyDescent="0.15">
      <c r="A47" s="48"/>
      <c r="B47" s="1242"/>
      <c r="C47" s="1243"/>
      <c r="D47" s="62"/>
      <c r="E47" s="1234" t="s">
        <v>14</v>
      </c>
      <c r="F47" s="1234"/>
      <c r="G47" s="1234"/>
      <c r="H47" s="1234"/>
      <c r="I47" s="1234"/>
      <c r="J47" s="1235"/>
      <c r="K47" s="63" t="s">
        <v>540</v>
      </c>
      <c r="L47" s="64" t="s">
        <v>540</v>
      </c>
      <c r="M47" s="64" t="s">
        <v>540</v>
      </c>
      <c r="N47" s="64" t="s">
        <v>540</v>
      </c>
      <c r="O47" s="65" t="s">
        <v>540</v>
      </c>
      <c r="P47" s="48"/>
      <c r="Q47" s="48"/>
      <c r="R47" s="48"/>
      <c r="S47" s="48"/>
      <c r="T47" s="48"/>
      <c r="U47" s="48"/>
    </row>
    <row r="48" spans="1:21" ht="30.75" customHeight="1" x14ac:dyDescent="0.15">
      <c r="A48" s="48"/>
      <c r="B48" s="1242"/>
      <c r="C48" s="1243"/>
      <c r="D48" s="62"/>
      <c r="E48" s="1234" t="s">
        <v>15</v>
      </c>
      <c r="F48" s="1234"/>
      <c r="G48" s="1234"/>
      <c r="H48" s="1234"/>
      <c r="I48" s="1234"/>
      <c r="J48" s="1235"/>
      <c r="K48" s="63">
        <v>5168</v>
      </c>
      <c r="L48" s="64">
        <v>5106</v>
      </c>
      <c r="M48" s="64">
        <v>5173</v>
      </c>
      <c r="N48" s="64">
        <v>5162</v>
      </c>
      <c r="O48" s="65">
        <v>5097</v>
      </c>
      <c r="P48" s="48"/>
      <c r="Q48" s="48"/>
      <c r="R48" s="48"/>
      <c r="S48" s="48"/>
      <c r="T48" s="48"/>
      <c r="U48" s="48"/>
    </row>
    <row r="49" spans="1:21" ht="30.75" customHeight="1" x14ac:dyDescent="0.15">
      <c r="A49" s="48"/>
      <c r="B49" s="1242"/>
      <c r="C49" s="1243"/>
      <c r="D49" s="62"/>
      <c r="E49" s="1234" t="s">
        <v>16</v>
      </c>
      <c r="F49" s="1234"/>
      <c r="G49" s="1234"/>
      <c r="H49" s="1234"/>
      <c r="I49" s="1234"/>
      <c r="J49" s="1235"/>
      <c r="K49" s="63" t="s">
        <v>540</v>
      </c>
      <c r="L49" s="64">
        <v>92</v>
      </c>
      <c r="M49" s="64" t="s">
        <v>540</v>
      </c>
      <c r="N49" s="64" t="s">
        <v>540</v>
      </c>
      <c r="O49" s="65" t="s">
        <v>540</v>
      </c>
      <c r="P49" s="48"/>
      <c r="Q49" s="48"/>
      <c r="R49" s="48"/>
      <c r="S49" s="48"/>
      <c r="T49" s="48"/>
      <c r="U49" s="48"/>
    </row>
    <row r="50" spans="1:21" ht="30.75" customHeight="1" x14ac:dyDescent="0.15">
      <c r="A50" s="48"/>
      <c r="B50" s="1242"/>
      <c r="C50" s="1243"/>
      <c r="D50" s="62"/>
      <c r="E50" s="1234" t="s">
        <v>17</v>
      </c>
      <c r="F50" s="1234"/>
      <c r="G50" s="1234"/>
      <c r="H50" s="1234"/>
      <c r="I50" s="1234"/>
      <c r="J50" s="1235"/>
      <c r="K50" s="63">
        <v>127</v>
      </c>
      <c r="L50" s="64">
        <v>85</v>
      </c>
      <c r="M50" s="64">
        <v>83</v>
      </c>
      <c r="N50" s="64">
        <v>81</v>
      </c>
      <c r="O50" s="65">
        <v>67</v>
      </c>
      <c r="P50" s="48"/>
      <c r="Q50" s="48"/>
      <c r="R50" s="48"/>
      <c r="S50" s="48"/>
      <c r="T50" s="48"/>
      <c r="U50" s="48"/>
    </row>
    <row r="51" spans="1:21" ht="30.75" customHeight="1" x14ac:dyDescent="0.15">
      <c r="A51" s="48"/>
      <c r="B51" s="1244"/>
      <c r="C51" s="1245"/>
      <c r="D51" s="66"/>
      <c r="E51" s="1234" t="s">
        <v>18</v>
      </c>
      <c r="F51" s="1234"/>
      <c r="G51" s="1234"/>
      <c r="H51" s="1234"/>
      <c r="I51" s="1234"/>
      <c r="J51" s="1235"/>
      <c r="K51" s="63">
        <v>3</v>
      </c>
      <c r="L51" s="64">
        <v>2</v>
      </c>
      <c r="M51" s="64">
        <v>1</v>
      </c>
      <c r="N51" s="64">
        <v>1</v>
      </c>
      <c r="O51" s="65">
        <v>1</v>
      </c>
      <c r="P51" s="48"/>
      <c r="Q51" s="48"/>
      <c r="R51" s="48"/>
      <c r="S51" s="48"/>
      <c r="T51" s="48"/>
      <c r="U51" s="48"/>
    </row>
    <row r="52" spans="1:21" ht="30.75" customHeight="1" x14ac:dyDescent="0.15">
      <c r="A52" s="48"/>
      <c r="B52" s="1232" t="s">
        <v>19</v>
      </c>
      <c r="C52" s="1233"/>
      <c r="D52" s="66"/>
      <c r="E52" s="1234" t="s">
        <v>20</v>
      </c>
      <c r="F52" s="1234"/>
      <c r="G52" s="1234"/>
      <c r="H52" s="1234"/>
      <c r="I52" s="1234"/>
      <c r="J52" s="1235"/>
      <c r="K52" s="63">
        <v>22021</v>
      </c>
      <c r="L52" s="64">
        <v>22364</v>
      </c>
      <c r="M52" s="64">
        <v>22266</v>
      </c>
      <c r="N52" s="64">
        <v>22230</v>
      </c>
      <c r="O52" s="65">
        <v>22261</v>
      </c>
      <c r="P52" s="48"/>
      <c r="Q52" s="48"/>
      <c r="R52" s="48"/>
      <c r="S52" s="48"/>
      <c r="T52" s="48"/>
      <c r="U52" s="48"/>
    </row>
    <row r="53" spans="1:21" ht="30.75" customHeight="1" thickBot="1" x14ac:dyDescent="0.2">
      <c r="A53" s="48"/>
      <c r="B53" s="1236" t="s">
        <v>21</v>
      </c>
      <c r="C53" s="1237"/>
      <c r="D53" s="67"/>
      <c r="E53" s="1238" t="s">
        <v>22</v>
      </c>
      <c r="F53" s="1238"/>
      <c r="G53" s="1238"/>
      <c r="H53" s="1238"/>
      <c r="I53" s="1238"/>
      <c r="J53" s="1239"/>
      <c r="K53" s="68">
        <v>5262</v>
      </c>
      <c r="L53" s="69">
        <v>5026</v>
      </c>
      <c r="M53" s="69">
        <v>5629</v>
      </c>
      <c r="N53" s="69">
        <v>6065</v>
      </c>
      <c r="O53" s="70">
        <v>6396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b9Gr4JjkggUe455qDGq1a3ni0r0q1dVK3vJmkwB4YIrqvqXhH78jdqkRYUqSIirM5QqwU9GH5zxb4dUvJfuEg==" saltValue="JFGM8dfgm97j3usrq1Xpc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34" zoomScaleSheetLayoutView="100" workbookViewId="0">
      <selection activeCell="B21" sqref="B21:AX2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567</v>
      </c>
      <c r="J40" s="79" t="s">
        <v>568</v>
      </c>
      <c r="K40" s="79" t="s">
        <v>569</v>
      </c>
      <c r="L40" s="79" t="s">
        <v>570</v>
      </c>
      <c r="M40" s="80" t="s">
        <v>571</v>
      </c>
    </row>
    <row r="41" spans="2:13" ht="27.75" customHeight="1" x14ac:dyDescent="0.15">
      <c r="B41" s="1260" t="s">
        <v>24</v>
      </c>
      <c r="C41" s="1261"/>
      <c r="D41" s="81"/>
      <c r="E41" s="1262" t="s">
        <v>25</v>
      </c>
      <c r="F41" s="1262"/>
      <c r="G41" s="1262"/>
      <c r="H41" s="1263"/>
      <c r="I41" s="82">
        <v>253353</v>
      </c>
      <c r="J41" s="83">
        <v>261589</v>
      </c>
      <c r="K41" s="83">
        <v>265111</v>
      </c>
      <c r="L41" s="83">
        <v>263838</v>
      </c>
      <c r="M41" s="84">
        <v>262008</v>
      </c>
    </row>
    <row r="42" spans="2:13" ht="27.75" customHeight="1" x14ac:dyDescent="0.15">
      <c r="B42" s="1250"/>
      <c r="C42" s="1251"/>
      <c r="D42" s="85"/>
      <c r="E42" s="1254" t="s">
        <v>26</v>
      </c>
      <c r="F42" s="1254"/>
      <c r="G42" s="1254"/>
      <c r="H42" s="1255"/>
      <c r="I42" s="86">
        <v>561</v>
      </c>
      <c r="J42" s="87">
        <v>485</v>
      </c>
      <c r="K42" s="87">
        <v>410</v>
      </c>
      <c r="L42" s="87">
        <v>287</v>
      </c>
      <c r="M42" s="88">
        <v>255</v>
      </c>
    </row>
    <row r="43" spans="2:13" ht="27.75" customHeight="1" x14ac:dyDescent="0.15">
      <c r="B43" s="1250"/>
      <c r="C43" s="1251"/>
      <c r="D43" s="85"/>
      <c r="E43" s="1254" t="s">
        <v>27</v>
      </c>
      <c r="F43" s="1254"/>
      <c r="G43" s="1254"/>
      <c r="H43" s="1255"/>
      <c r="I43" s="86">
        <v>49999</v>
      </c>
      <c r="J43" s="87">
        <v>48603</v>
      </c>
      <c r="K43" s="87">
        <v>47722</v>
      </c>
      <c r="L43" s="87">
        <v>47259</v>
      </c>
      <c r="M43" s="88">
        <v>46571</v>
      </c>
    </row>
    <row r="44" spans="2:13" ht="27.75" customHeight="1" x14ac:dyDescent="0.15">
      <c r="B44" s="1250"/>
      <c r="C44" s="1251"/>
      <c r="D44" s="85"/>
      <c r="E44" s="1254" t="s">
        <v>28</v>
      </c>
      <c r="F44" s="1254"/>
      <c r="G44" s="1254"/>
      <c r="H44" s="1255"/>
      <c r="I44" s="86">
        <v>97</v>
      </c>
      <c r="J44" s="87" t="s">
        <v>540</v>
      </c>
      <c r="K44" s="87" t="s">
        <v>540</v>
      </c>
      <c r="L44" s="87" t="s">
        <v>540</v>
      </c>
      <c r="M44" s="88" t="s">
        <v>540</v>
      </c>
    </row>
    <row r="45" spans="2:13" ht="27.75" customHeight="1" x14ac:dyDescent="0.15">
      <c r="B45" s="1250"/>
      <c r="C45" s="1251"/>
      <c r="D45" s="85"/>
      <c r="E45" s="1254" t="s">
        <v>29</v>
      </c>
      <c r="F45" s="1254"/>
      <c r="G45" s="1254"/>
      <c r="H45" s="1255"/>
      <c r="I45" s="86">
        <v>25172</v>
      </c>
      <c r="J45" s="87">
        <v>22723</v>
      </c>
      <c r="K45" s="87">
        <v>22639</v>
      </c>
      <c r="L45" s="87">
        <v>21562</v>
      </c>
      <c r="M45" s="88">
        <v>20041</v>
      </c>
    </row>
    <row r="46" spans="2:13" ht="27.75" customHeight="1" x14ac:dyDescent="0.15">
      <c r="B46" s="1250"/>
      <c r="C46" s="1251"/>
      <c r="D46" s="89"/>
      <c r="E46" s="1254" t="s">
        <v>30</v>
      </c>
      <c r="F46" s="1254"/>
      <c r="G46" s="1254"/>
      <c r="H46" s="1255"/>
      <c r="I46" s="86">
        <v>160</v>
      </c>
      <c r="J46" s="87">
        <v>1640</v>
      </c>
      <c r="K46" s="87">
        <v>2490</v>
      </c>
      <c r="L46" s="87">
        <v>2654</v>
      </c>
      <c r="M46" s="88">
        <v>2142</v>
      </c>
    </row>
    <row r="47" spans="2:13" ht="27.75" customHeight="1" x14ac:dyDescent="0.15">
      <c r="B47" s="1250"/>
      <c r="C47" s="1251"/>
      <c r="D47" s="90"/>
      <c r="E47" s="1264" t="s">
        <v>31</v>
      </c>
      <c r="F47" s="1265"/>
      <c r="G47" s="1265"/>
      <c r="H47" s="1266"/>
      <c r="I47" s="86" t="s">
        <v>540</v>
      </c>
      <c r="J47" s="87" t="s">
        <v>540</v>
      </c>
      <c r="K47" s="87" t="s">
        <v>540</v>
      </c>
      <c r="L47" s="87" t="s">
        <v>540</v>
      </c>
      <c r="M47" s="88" t="s">
        <v>540</v>
      </c>
    </row>
    <row r="48" spans="2:13" ht="27.75" customHeight="1" x14ac:dyDescent="0.15">
      <c r="B48" s="1250"/>
      <c r="C48" s="1251"/>
      <c r="D48" s="85"/>
      <c r="E48" s="1254" t="s">
        <v>32</v>
      </c>
      <c r="F48" s="1254"/>
      <c r="G48" s="1254"/>
      <c r="H48" s="1255"/>
      <c r="I48" s="86" t="s">
        <v>540</v>
      </c>
      <c r="J48" s="87" t="s">
        <v>540</v>
      </c>
      <c r="K48" s="87" t="s">
        <v>540</v>
      </c>
      <c r="L48" s="87" t="s">
        <v>540</v>
      </c>
      <c r="M48" s="88" t="s">
        <v>540</v>
      </c>
    </row>
    <row r="49" spans="2:13" ht="27.75" customHeight="1" x14ac:dyDescent="0.15">
      <c r="B49" s="1252"/>
      <c r="C49" s="1253"/>
      <c r="D49" s="85"/>
      <c r="E49" s="1254" t="s">
        <v>33</v>
      </c>
      <c r="F49" s="1254"/>
      <c r="G49" s="1254"/>
      <c r="H49" s="1255"/>
      <c r="I49" s="86" t="s">
        <v>540</v>
      </c>
      <c r="J49" s="87" t="s">
        <v>540</v>
      </c>
      <c r="K49" s="87" t="s">
        <v>540</v>
      </c>
      <c r="L49" s="87" t="s">
        <v>540</v>
      </c>
      <c r="M49" s="88" t="s">
        <v>540</v>
      </c>
    </row>
    <row r="50" spans="2:13" ht="27.75" customHeight="1" x14ac:dyDescent="0.15">
      <c r="B50" s="1248" t="s">
        <v>34</v>
      </c>
      <c r="C50" s="1249"/>
      <c r="D50" s="91"/>
      <c r="E50" s="1254" t="s">
        <v>35</v>
      </c>
      <c r="F50" s="1254"/>
      <c r="G50" s="1254"/>
      <c r="H50" s="1255"/>
      <c r="I50" s="86">
        <v>37133</v>
      </c>
      <c r="J50" s="87">
        <v>41042</v>
      </c>
      <c r="K50" s="87">
        <v>44139</v>
      </c>
      <c r="L50" s="87">
        <v>47493</v>
      </c>
      <c r="M50" s="88">
        <v>49305</v>
      </c>
    </row>
    <row r="51" spans="2:13" ht="27.75" customHeight="1" x14ac:dyDescent="0.15">
      <c r="B51" s="1250"/>
      <c r="C51" s="1251"/>
      <c r="D51" s="85"/>
      <c r="E51" s="1254" t="s">
        <v>36</v>
      </c>
      <c r="F51" s="1254"/>
      <c r="G51" s="1254"/>
      <c r="H51" s="1255"/>
      <c r="I51" s="86">
        <v>36432</v>
      </c>
      <c r="J51" s="87">
        <v>39019</v>
      </c>
      <c r="K51" s="87">
        <v>39146</v>
      </c>
      <c r="L51" s="87">
        <v>37701</v>
      </c>
      <c r="M51" s="88">
        <v>35417</v>
      </c>
    </row>
    <row r="52" spans="2:13" ht="27.75" customHeight="1" x14ac:dyDescent="0.15">
      <c r="B52" s="1252"/>
      <c r="C52" s="1253"/>
      <c r="D52" s="85"/>
      <c r="E52" s="1254" t="s">
        <v>37</v>
      </c>
      <c r="F52" s="1254"/>
      <c r="G52" s="1254"/>
      <c r="H52" s="1255"/>
      <c r="I52" s="86">
        <v>187331</v>
      </c>
      <c r="J52" s="87">
        <v>185245</v>
      </c>
      <c r="K52" s="87">
        <v>185818</v>
      </c>
      <c r="L52" s="87">
        <v>184639</v>
      </c>
      <c r="M52" s="88">
        <v>181752</v>
      </c>
    </row>
    <row r="53" spans="2:13" ht="27.75" customHeight="1" thickBot="1" x14ac:dyDescent="0.2">
      <c r="B53" s="1256" t="s">
        <v>38</v>
      </c>
      <c r="C53" s="1257"/>
      <c r="D53" s="92"/>
      <c r="E53" s="1258" t="s">
        <v>39</v>
      </c>
      <c r="F53" s="1258"/>
      <c r="G53" s="1258"/>
      <c r="H53" s="1259"/>
      <c r="I53" s="93">
        <v>68445</v>
      </c>
      <c r="J53" s="94">
        <v>69734</v>
      </c>
      <c r="K53" s="94">
        <v>69268</v>
      </c>
      <c r="L53" s="94">
        <v>65766</v>
      </c>
      <c r="M53" s="95">
        <v>64542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znAYGVSlXkOElvqbm0UW2A+fx3rTPGeRLJP0Wjw/0cDH0lVJGT1nyQpLCHR/8m1iO17qh1sHK8S3MtwlcTgpQ==" saltValue="N8qQGRCNPGweKU/afq3r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G31" zoomScale="70" zoomScaleNormal="70" zoomScaleSheetLayoutView="100" workbookViewId="0">
      <selection activeCell="B21" sqref="B21:AX2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569</v>
      </c>
      <c r="G54" s="104" t="s">
        <v>570</v>
      </c>
      <c r="H54" s="105" t="s">
        <v>571</v>
      </c>
    </row>
    <row r="55" spans="2:8" ht="52.5" customHeight="1" x14ac:dyDescent="0.15">
      <c r="B55" s="106"/>
      <c r="C55" s="1275" t="s">
        <v>42</v>
      </c>
      <c r="D55" s="1275"/>
      <c r="E55" s="1276"/>
      <c r="F55" s="107">
        <v>9203</v>
      </c>
      <c r="G55" s="107">
        <v>11084</v>
      </c>
      <c r="H55" s="108">
        <v>12099</v>
      </c>
    </row>
    <row r="56" spans="2:8" ht="52.5" customHeight="1" x14ac:dyDescent="0.15">
      <c r="B56" s="109"/>
      <c r="C56" s="1277" t="s">
        <v>43</v>
      </c>
      <c r="D56" s="1277"/>
      <c r="E56" s="1278"/>
      <c r="F56" s="110">
        <v>8616</v>
      </c>
      <c r="G56" s="110">
        <v>9517</v>
      </c>
      <c r="H56" s="111">
        <v>9830</v>
      </c>
    </row>
    <row r="57" spans="2:8" ht="53.25" customHeight="1" x14ac:dyDescent="0.15">
      <c r="B57" s="109"/>
      <c r="C57" s="1279" t="s">
        <v>44</v>
      </c>
      <c r="D57" s="1279"/>
      <c r="E57" s="1280"/>
      <c r="F57" s="112">
        <v>26803</v>
      </c>
      <c r="G57" s="112">
        <v>27586</v>
      </c>
      <c r="H57" s="113">
        <v>27309</v>
      </c>
    </row>
    <row r="58" spans="2:8" ht="45.75" customHeight="1" x14ac:dyDescent="0.15">
      <c r="B58" s="114"/>
      <c r="C58" s="1267" t="s">
        <v>613</v>
      </c>
      <c r="D58" s="1268"/>
      <c r="E58" s="1269"/>
      <c r="F58" s="115">
        <v>14992</v>
      </c>
      <c r="G58" s="115">
        <v>15988</v>
      </c>
      <c r="H58" s="116">
        <v>15915</v>
      </c>
    </row>
    <row r="59" spans="2:8" ht="45.75" customHeight="1" x14ac:dyDescent="0.15">
      <c r="B59" s="114"/>
      <c r="C59" s="1267" t="s">
        <v>614</v>
      </c>
      <c r="D59" s="1268"/>
      <c r="E59" s="1269"/>
      <c r="F59" s="115">
        <v>4497</v>
      </c>
      <c r="G59" s="115">
        <v>4319</v>
      </c>
      <c r="H59" s="116">
        <v>4188</v>
      </c>
    </row>
    <row r="60" spans="2:8" ht="45.75" customHeight="1" x14ac:dyDescent="0.15">
      <c r="B60" s="114"/>
      <c r="C60" s="1267" t="s">
        <v>615</v>
      </c>
      <c r="D60" s="1268"/>
      <c r="E60" s="1269"/>
      <c r="F60" s="115">
        <v>2497</v>
      </c>
      <c r="G60" s="115">
        <v>2497</v>
      </c>
      <c r="H60" s="116">
        <v>2497</v>
      </c>
    </row>
    <row r="61" spans="2:8" ht="45.75" customHeight="1" x14ac:dyDescent="0.15">
      <c r="B61" s="114"/>
      <c r="C61" s="1267" t="s">
        <v>616</v>
      </c>
      <c r="D61" s="1268"/>
      <c r="E61" s="1269"/>
      <c r="F61" s="115">
        <v>1109</v>
      </c>
      <c r="G61" s="115">
        <v>1097</v>
      </c>
      <c r="H61" s="116">
        <v>1089</v>
      </c>
    </row>
    <row r="62" spans="2:8" ht="45.75" customHeight="1" thickBot="1" x14ac:dyDescent="0.2">
      <c r="B62" s="117"/>
      <c r="C62" s="1270" t="s">
        <v>617</v>
      </c>
      <c r="D62" s="1271"/>
      <c r="E62" s="1272"/>
      <c r="F62" s="118">
        <v>647</v>
      </c>
      <c r="G62" s="118">
        <v>622</v>
      </c>
      <c r="H62" s="119">
        <v>599</v>
      </c>
    </row>
    <row r="63" spans="2:8" ht="52.5" customHeight="1" thickBot="1" x14ac:dyDescent="0.2">
      <c r="B63" s="120"/>
      <c r="C63" s="1273" t="s">
        <v>45</v>
      </c>
      <c r="D63" s="1273"/>
      <c r="E63" s="1274"/>
      <c r="F63" s="121">
        <v>44621</v>
      </c>
      <c r="G63" s="121">
        <v>48187</v>
      </c>
      <c r="H63" s="122">
        <v>49239</v>
      </c>
    </row>
    <row r="64" spans="2:8" ht="15" customHeight="1" x14ac:dyDescent="0.15"/>
    <row r="65" ht="0" hidden="1" customHeight="1" x14ac:dyDescent="0.15"/>
    <row r="66" ht="0" hidden="1" customHeight="1" x14ac:dyDescent="0.15"/>
  </sheetData>
  <sheetProtection algorithmName="SHA-512" hashValue="qcDyt0+QZngmAaE1/Dp7suOnQ//FDC72YG1ppL1z4wJD6nJGr/HCXObmcErPIUtHtiaGd4pILHzJZwD0e0IBeQ==" saltValue="3ZA6hee+V0u99XOOfAVW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J16" zoomScale="84" zoomScaleNormal="84" zoomScaleSheetLayoutView="55" workbookViewId="0">
      <selection activeCell="B21" sqref="B21:AX21"/>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631</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631</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630</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626</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1" t="s">
        <v>629</v>
      </c>
      <c r="AO43" s="1282"/>
      <c r="AP43" s="1282"/>
      <c r="AQ43" s="1282"/>
      <c r="AR43" s="1282"/>
      <c r="AS43" s="1282"/>
      <c r="AT43" s="1282"/>
      <c r="AU43" s="1282"/>
      <c r="AV43" s="1282"/>
      <c r="AW43" s="1282"/>
      <c r="AX43" s="1282"/>
      <c r="AY43" s="1282"/>
      <c r="AZ43" s="1282"/>
      <c r="BA43" s="1282"/>
      <c r="BB43" s="1282"/>
      <c r="BC43" s="1282"/>
      <c r="BD43" s="1282"/>
      <c r="BE43" s="1282"/>
      <c r="BF43" s="1282"/>
      <c r="BG43" s="1282"/>
      <c r="BH43" s="1282"/>
      <c r="BI43" s="1282"/>
      <c r="BJ43" s="1282"/>
      <c r="BK43" s="1282"/>
      <c r="BL43" s="1282"/>
      <c r="BM43" s="1282"/>
      <c r="BN43" s="1282"/>
      <c r="BO43" s="1282"/>
      <c r="BP43" s="1282"/>
      <c r="BQ43" s="1282"/>
      <c r="BR43" s="1282"/>
      <c r="BS43" s="1282"/>
      <c r="BT43" s="1282"/>
      <c r="BU43" s="1282"/>
      <c r="BV43" s="1282"/>
      <c r="BW43" s="1282"/>
      <c r="BX43" s="1282"/>
      <c r="BY43" s="1282"/>
      <c r="BZ43" s="1282"/>
      <c r="CA43" s="1282"/>
      <c r="CB43" s="1282"/>
      <c r="CC43" s="1282"/>
      <c r="CD43" s="1282"/>
      <c r="CE43" s="1282"/>
      <c r="CF43" s="1282"/>
      <c r="CG43" s="1282"/>
      <c r="CH43" s="1282"/>
      <c r="CI43" s="1282"/>
      <c r="CJ43" s="1282"/>
      <c r="CK43" s="1282"/>
      <c r="CL43" s="1282"/>
      <c r="CM43" s="1282"/>
      <c r="CN43" s="1282"/>
      <c r="CO43" s="1282"/>
      <c r="CP43" s="1282"/>
      <c r="CQ43" s="1282"/>
      <c r="CR43" s="1282"/>
      <c r="CS43" s="1282"/>
      <c r="CT43" s="1282"/>
      <c r="CU43" s="1282"/>
      <c r="CV43" s="1282"/>
      <c r="CW43" s="1282"/>
      <c r="CX43" s="1282"/>
      <c r="CY43" s="1282"/>
      <c r="CZ43" s="1282"/>
      <c r="DA43" s="1282"/>
      <c r="DB43" s="1282"/>
      <c r="DC43" s="1283"/>
    </row>
    <row r="44" spans="2:109" ht="13.5" x14ac:dyDescent="0.15">
      <c r="B44" s="366"/>
      <c r="AN44" s="1284"/>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6"/>
    </row>
    <row r="45" spans="2:109" ht="13.5" x14ac:dyDescent="0.15">
      <c r="B45" s="366"/>
      <c r="AN45" s="1284"/>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6"/>
    </row>
    <row r="46" spans="2:109" ht="13.5" x14ac:dyDescent="0.15">
      <c r="B46" s="366"/>
      <c r="AN46" s="1284"/>
      <c r="AO46" s="1285"/>
      <c r="AP46" s="1285"/>
      <c r="AQ46" s="1285"/>
      <c r="AR46" s="1285"/>
      <c r="AS46" s="1285"/>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5"/>
      <c r="BY46" s="1285"/>
      <c r="BZ46" s="1285"/>
      <c r="CA46" s="1285"/>
      <c r="CB46" s="1285"/>
      <c r="CC46" s="1285"/>
      <c r="CD46" s="1285"/>
      <c r="CE46" s="1285"/>
      <c r="CF46" s="1285"/>
      <c r="CG46" s="1285"/>
      <c r="CH46" s="1285"/>
      <c r="CI46" s="1285"/>
      <c r="CJ46" s="1285"/>
      <c r="CK46" s="1285"/>
      <c r="CL46" s="1285"/>
      <c r="CM46" s="1285"/>
      <c r="CN46" s="1285"/>
      <c r="CO46" s="1285"/>
      <c r="CP46" s="1285"/>
      <c r="CQ46" s="1285"/>
      <c r="CR46" s="1285"/>
      <c r="CS46" s="1285"/>
      <c r="CT46" s="1285"/>
      <c r="CU46" s="1285"/>
      <c r="CV46" s="1285"/>
      <c r="CW46" s="1285"/>
      <c r="CX46" s="1285"/>
      <c r="CY46" s="1285"/>
      <c r="CZ46" s="1285"/>
      <c r="DA46" s="1285"/>
      <c r="DB46" s="1285"/>
      <c r="DC46" s="1286"/>
    </row>
    <row r="47" spans="2:109" ht="13.5" x14ac:dyDescent="0.15">
      <c r="B47" s="366"/>
      <c r="AN47" s="1287"/>
      <c r="AO47" s="1288"/>
      <c r="AP47" s="1288"/>
      <c r="AQ47" s="1288"/>
      <c r="AR47" s="1288"/>
      <c r="AS47" s="1288"/>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8"/>
      <c r="BY47" s="1288"/>
      <c r="BZ47" s="1288"/>
      <c r="CA47" s="1288"/>
      <c r="CB47" s="1288"/>
      <c r="CC47" s="1288"/>
      <c r="CD47" s="1288"/>
      <c r="CE47" s="1288"/>
      <c r="CF47" s="1288"/>
      <c r="CG47" s="1288"/>
      <c r="CH47" s="1288"/>
      <c r="CI47" s="1288"/>
      <c r="CJ47" s="1288"/>
      <c r="CK47" s="1288"/>
      <c r="CL47" s="1288"/>
      <c r="CM47" s="1288"/>
      <c r="CN47" s="1288"/>
      <c r="CO47" s="1288"/>
      <c r="CP47" s="1288"/>
      <c r="CQ47" s="1288"/>
      <c r="CR47" s="1288"/>
      <c r="CS47" s="1288"/>
      <c r="CT47" s="1288"/>
      <c r="CU47" s="1288"/>
      <c r="CV47" s="1288"/>
      <c r="CW47" s="1288"/>
      <c r="CX47" s="1288"/>
      <c r="CY47" s="1288"/>
      <c r="CZ47" s="1288"/>
      <c r="DA47" s="1288"/>
      <c r="DB47" s="1288"/>
      <c r="DC47" s="1289"/>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624</v>
      </c>
    </row>
    <row r="50" spans="1:109" ht="13.5" x14ac:dyDescent="0.15">
      <c r="B50" s="366"/>
      <c r="G50" s="1291"/>
      <c r="H50" s="1291"/>
      <c r="I50" s="1291"/>
      <c r="J50" s="1291"/>
      <c r="K50" s="375"/>
      <c r="L50" s="375"/>
      <c r="M50" s="374"/>
      <c r="N50" s="374"/>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95" t="s">
        <v>567</v>
      </c>
      <c r="BQ50" s="1295"/>
      <c r="BR50" s="1295"/>
      <c r="BS50" s="1295"/>
      <c r="BT50" s="1295"/>
      <c r="BU50" s="1295"/>
      <c r="BV50" s="1295"/>
      <c r="BW50" s="1295"/>
      <c r="BX50" s="1295" t="s">
        <v>568</v>
      </c>
      <c r="BY50" s="1295"/>
      <c r="BZ50" s="1295"/>
      <c r="CA50" s="1295"/>
      <c r="CB50" s="1295"/>
      <c r="CC50" s="1295"/>
      <c r="CD50" s="1295"/>
      <c r="CE50" s="1295"/>
      <c r="CF50" s="1295" t="s">
        <v>569</v>
      </c>
      <c r="CG50" s="1295"/>
      <c r="CH50" s="1295"/>
      <c r="CI50" s="1295"/>
      <c r="CJ50" s="1295"/>
      <c r="CK50" s="1295"/>
      <c r="CL50" s="1295"/>
      <c r="CM50" s="1295"/>
      <c r="CN50" s="1295" t="s">
        <v>570</v>
      </c>
      <c r="CO50" s="1295"/>
      <c r="CP50" s="1295"/>
      <c r="CQ50" s="1295"/>
      <c r="CR50" s="1295"/>
      <c r="CS50" s="1295"/>
      <c r="CT50" s="1295"/>
      <c r="CU50" s="1295"/>
      <c r="CV50" s="1295" t="s">
        <v>571</v>
      </c>
      <c r="CW50" s="1295"/>
      <c r="CX50" s="1295"/>
      <c r="CY50" s="1295"/>
      <c r="CZ50" s="1295"/>
      <c r="DA50" s="1295"/>
      <c r="DB50" s="1295"/>
      <c r="DC50" s="1295"/>
    </row>
    <row r="51" spans="1:109" ht="13.5" customHeight="1" x14ac:dyDescent="0.15">
      <c r="B51" s="366"/>
      <c r="G51" s="1296"/>
      <c r="H51" s="1296"/>
      <c r="I51" s="1299"/>
      <c r="J51" s="1299"/>
      <c r="K51" s="1300"/>
      <c r="L51" s="1300"/>
      <c r="M51" s="1300"/>
      <c r="N51" s="1300"/>
      <c r="AM51" s="373"/>
      <c r="AN51" s="1298" t="s">
        <v>623</v>
      </c>
      <c r="AO51" s="1298"/>
      <c r="AP51" s="1298"/>
      <c r="AQ51" s="1298"/>
      <c r="AR51" s="1298"/>
      <c r="AS51" s="1298"/>
      <c r="AT51" s="1298"/>
      <c r="AU51" s="1298"/>
      <c r="AV51" s="1298"/>
      <c r="AW51" s="1298"/>
      <c r="AX51" s="1298"/>
      <c r="AY51" s="1298"/>
      <c r="AZ51" s="1298"/>
      <c r="BA51" s="1298"/>
      <c r="BB51" s="1298" t="s">
        <v>621</v>
      </c>
      <c r="BC51" s="1298"/>
      <c r="BD51" s="1298"/>
      <c r="BE51" s="1298"/>
      <c r="BF51" s="1298"/>
      <c r="BG51" s="1298"/>
      <c r="BH51" s="1298"/>
      <c r="BI51" s="1298"/>
      <c r="BJ51" s="1298"/>
      <c r="BK51" s="1298"/>
      <c r="BL51" s="1298"/>
      <c r="BM51" s="1298"/>
      <c r="BN51" s="1298"/>
      <c r="BO51" s="1298"/>
      <c r="BP51" s="1297"/>
      <c r="BQ51" s="1290"/>
      <c r="BR51" s="1290"/>
      <c r="BS51" s="1290"/>
      <c r="BT51" s="1290"/>
      <c r="BU51" s="1290"/>
      <c r="BV51" s="1290"/>
      <c r="BW51" s="1290"/>
      <c r="BX51" s="1297"/>
      <c r="BY51" s="1290"/>
      <c r="BZ51" s="1290"/>
      <c r="CA51" s="1290"/>
      <c r="CB51" s="1290"/>
      <c r="CC51" s="1290"/>
      <c r="CD51" s="1290"/>
      <c r="CE51" s="1290"/>
      <c r="CF51" s="1297"/>
      <c r="CG51" s="1290"/>
      <c r="CH51" s="1290"/>
      <c r="CI51" s="1290"/>
      <c r="CJ51" s="1290"/>
      <c r="CK51" s="1290"/>
      <c r="CL51" s="1290"/>
      <c r="CM51" s="1290"/>
      <c r="CN51" s="1290">
        <v>77.900000000000006</v>
      </c>
      <c r="CO51" s="1290"/>
      <c r="CP51" s="1290"/>
      <c r="CQ51" s="1290"/>
      <c r="CR51" s="1290"/>
      <c r="CS51" s="1290"/>
      <c r="CT51" s="1290"/>
      <c r="CU51" s="1290"/>
      <c r="CV51" s="1290">
        <v>77</v>
      </c>
      <c r="CW51" s="1290"/>
      <c r="CX51" s="1290"/>
      <c r="CY51" s="1290"/>
      <c r="CZ51" s="1290"/>
      <c r="DA51" s="1290"/>
      <c r="DB51" s="1290"/>
      <c r="DC51" s="1290"/>
    </row>
    <row r="52" spans="1:109" ht="13.5" x14ac:dyDescent="0.15">
      <c r="B52" s="366"/>
      <c r="G52" s="1296"/>
      <c r="H52" s="1296"/>
      <c r="I52" s="1299"/>
      <c r="J52" s="1299"/>
      <c r="K52" s="1300"/>
      <c r="L52" s="1300"/>
      <c r="M52" s="1300"/>
      <c r="N52" s="1300"/>
      <c r="AM52" s="373"/>
      <c r="AN52" s="1298"/>
      <c r="AO52" s="1298"/>
      <c r="AP52" s="1298"/>
      <c r="AQ52" s="1298"/>
      <c r="AR52" s="1298"/>
      <c r="AS52" s="1298"/>
      <c r="AT52" s="1298"/>
      <c r="AU52" s="1298"/>
      <c r="AV52" s="1298"/>
      <c r="AW52" s="1298"/>
      <c r="AX52" s="1298"/>
      <c r="AY52" s="1298"/>
      <c r="AZ52" s="1298"/>
      <c r="BA52" s="1298"/>
      <c r="BB52" s="1298"/>
      <c r="BC52" s="1298"/>
      <c r="BD52" s="1298"/>
      <c r="BE52" s="1298"/>
      <c r="BF52" s="1298"/>
      <c r="BG52" s="1298"/>
      <c r="BH52" s="1298"/>
      <c r="BI52" s="1298"/>
      <c r="BJ52" s="1298"/>
      <c r="BK52" s="1298"/>
      <c r="BL52" s="1298"/>
      <c r="BM52" s="1298"/>
      <c r="BN52" s="1298"/>
      <c r="BO52" s="1298"/>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5" x14ac:dyDescent="0.15">
      <c r="A53" s="381"/>
      <c r="B53" s="366"/>
      <c r="G53" s="1296"/>
      <c r="H53" s="1296"/>
      <c r="I53" s="1291"/>
      <c r="J53" s="1291"/>
      <c r="K53" s="1300"/>
      <c r="L53" s="1300"/>
      <c r="M53" s="1300"/>
      <c r="N53" s="1300"/>
      <c r="AM53" s="373"/>
      <c r="AN53" s="1298"/>
      <c r="AO53" s="1298"/>
      <c r="AP53" s="1298"/>
      <c r="AQ53" s="1298"/>
      <c r="AR53" s="1298"/>
      <c r="AS53" s="1298"/>
      <c r="AT53" s="1298"/>
      <c r="AU53" s="1298"/>
      <c r="AV53" s="1298"/>
      <c r="AW53" s="1298"/>
      <c r="AX53" s="1298"/>
      <c r="AY53" s="1298"/>
      <c r="AZ53" s="1298"/>
      <c r="BA53" s="1298"/>
      <c r="BB53" s="1298" t="s">
        <v>628</v>
      </c>
      <c r="BC53" s="1298"/>
      <c r="BD53" s="1298"/>
      <c r="BE53" s="1298"/>
      <c r="BF53" s="1298"/>
      <c r="BG53" s="1298"/>
      <c r="BH53" s="1298"/>
      <c r="BI53" s="1298"/>
      <c r="BJ53" s="1298"/>
      <c r="BK53" s="1298"/>
      <c r="BL53" s="1298"/>
      <c r="BM53" s="1298"/>
      <c r="BN53" s="1298"/>
      <c r="BO53" s="1298"/>
      <c r="BP53" s="1297"/>
      <c r="BQ53" s="1290"/>
      <c r="BR53" s="1290"/>
      <c r="BS53" s="1290"/>
      <c r="BT53" s="1290"/>
      <c r="BU53" s="1290"/>
      <c r="BV53" s="1290"/>
      <c r="BW53" s="1290"/>
      <c r="BX53" s="1297"/>
      <c r="BY53" s="1290"/>
      <c r="BZ53" s="1290"/>
      <c r="CA53" s="1290"/>
      <c r="CB53" s="1290"/>
      <c r="CC53" s="1290"/>
      <c r="CD53" s="1290"/>
      <c r="CE53" s="1290"/>
      <c r="CF53" s="1297"/>
      <c r="CG53" s="1290"/>
      <c r="CH53" s="1290"/>
      <c r="CI53" s="1290"/>
      <c r="CJ53" s="1290"/>
      <c r="CK53" s="1290"/>
      <c r="CL53" s="1290"/>
      <c r="CM53" s="1290"/>
      <c r="CN53" s="1290">
        <v>61.4</v>
      </c>
      <c r="CO53" s="1290"/>
      <c r="CP53" s="1290"/>
      <c r="CQ53" s="1290"/>
      <c r="CR53" s="1290"/>
      <c r="CS53" s="1290"/>
      <c r="CT53" s="1290"/>
      <c r="CU53" s="1290"/>
      <c r="CV53" s="1290">
        <v>62.9</v>
      </c>
      <c r="CW53" s="1290"/>
      <c r="CX53" s="1290"/>
      <c r="CY53" s="1290"/>
      <c r="CZ53" s="1290"/>
      <c r="DA53" s="1290"/>
      <c r="DB53" s="1290"/>
      <c r="DC53" s="1290"/>
    </row>
    <row r="54" spans="1:109" ht="13.5" x14ac:dyDescent="0.15">
      <c r="A54" s="381"/>
      <c r="B54" s="366"/>
      <c r="G54" s="1296"/>
      <c r="H54" s="1296"/>
      <c r="I54" s="1291"/>
      <c r="J54" s="1291"/>
      <c r="K54" s="1300"/>
      <c r="L54" s="1300"/>
      <c r="M54" s="1300"/>
      <c r="N54" s="1300"/>
      <c r="AM54" s="373"/>
      <c r="AN54" s="1298"/>
      <c r="AO54" s="1298"/>
      <c r="AP54" s="1298"/>
      <c r="AQ54" s="1298"/>
      <c r="AR54" s="1298"/>
      <c r="AS54" s="1298"/>
      <c r="AT54" s="1298"/>
      <c r="AU54" s="1298"/>
      <c r="AV54" s="1298"/>
      <c r="AW54" s="1298"/>
      <c r="AX54" s="1298"/>
      <c r="AY54" s="1298"/>
      <c r="AZ54" s="1298"/>
      <c r="BA54" s="1298"/>
      <c r="BB54" s="1298"/>
      <c r="BC54" s="1298"/>
      <c r="BD54" s="1298"/>
      <c r="BE54" s="1298"/>
      <c r="BF54" s="1298"/>
      <c r="BG54" s="1298"/>
      <c r="BH54" s="1298"/>
      <c r="BI54" s="1298"/>
      <c r="BJ54" s="1298"/>
      <c r="BK54" s="1298"/>
      <c r="BL54" s="1298"/>
      <c r="BM54" s="1298"/>
      <c r="BN54" s="1298"/>
      <c r="BO54" s="1298"/>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5" x14ac:dyDescent="0.15">
      <c r="A55" s="381"/>
      <c r="B55" s="366"/>
      <c r="G55" s="1291"/>
      <c r="H55" s="1291"/>
      <c r="I55" s="1291"/>
      <c r="J55" s="1291"/>
      <c r="K55" s="1300"/>
      <c r="L55" s="1300"/>
      <c r="M55" s="1300"/>
      <c r="N55" s="1300"/>
      <c r="AN55" s="1295" t="s">
        <v>622</v>
      </c>
      <c r="AO55" s="1295"/>
      <c r="AP55" s="1295"/>
      <c r="AQ55" s="1295"/>
      <c r="AR55" s="1295"/>
      <c r="AS55" s="1295"/>
      <c r="AT55" s="1295"/>
      <c r="AU55" s="1295"/>
      <c r="AV55" s="1295"/>
      <c r="AW55" s="1295"/>
      <c r="AX55" s="1295"/>
      <c r="AY55" s="1295"/>
      <c r="AZ55" s="1295"/>
      <c r="BA55" s="1295"/>
      <c r="BB55" s="1298" t="s">
        <v>621</v>
      </c>
      <c r="BC55" s="1298"/>
      <c r="BD55" s="1298"/>
      <c r="BE55" s="1298"/>
      <c r="BF55" s="1298"/>
      <c r="BG55" s="1298"/>
      <c r="BH55" s="1298"/>
      <c r="BI55" s="1298"/>
      <c r="BJ55" s="1298"/>
      <c r="BK55" s="1298"/>
      <c r="BL55" s="1298"/>
      <c r="BM55" s="1298"/>
      <c r="BN55" s="1298"/>
      <c r="BO55" s="1298"/>
      <c r="BP55" s="1297"/>
      <c r="BQ55" s="1290"/>
      <c r="BR55" s="1290"/>
      <c r="BS55" s="1290"/>
      <c r="BT55" s="1290"/>
      <c r="BU55" s="1290"/>
      <c r="BV55" s="1290"/>
      <c r="BW55" s="1290"/>
      <c r="BX55" s="1297"/>
      <c r="BY55" s="1290"/>
      <c r="BZ55" s="1290"/>
      <c r="CA55" s="1290"/>
      <c r="CB55" s="1290"/>
      <c r="CC55" s="1290"/>
      <c r="CD55" s="1290"/>
      <c r="CE55" s="1290"/>
      <c r="CF55" s="1297"/>
      <c r="CG55" s="1290"/>
      <c r="CH55" s="1290"/>
      <c r="CI55" s="1290"/>
      <c r="CJ55" s="1290"/>
      <c r="CK55" s="1290"/>
      <c r="CL55" s="1290"/>
      <c r="CM55" s="1290"/>
      <c r="CN55" s="1290">
        <v>38.9</v>
      </c>
      <c r="CO55" s="1290"/>
      <c r="CP55" s="1290"/>
      <c r="CQ55" s="1290"/>
      <c r="CR55" s="1290"/>
      <c r="CS55" s="1290"/>
      <c r="CT55" s="1290"/>
      <c r="CU55" s="1290"/>
      <c r="CV55" s="1290">
        <v>37.6</v>
      </c>
      <c r="CW55" s="1290"/>
      <c r="CX55" s="1290"/>
      <c r="CY55" s="1290"/>
      <c r="CZ55" s="1290"/>
      <c r="DA55" s="1290"/>
      <c r="DB55" s="1290"/>
      <c r="DC55" s="1290"/>
    </row>
    <row r="56" spans="1:109" ht="13.5" x14ac:dyDescent="0.15">
      <c r="A56" s="381"/>
      <c r="B56" s="366"/>
      <c r="G56" s="1291"/>
      <c r="H56" s="1291"/>
      <c r="I56" s="1291"/>
      <c r="J56" s="1291"/>
      <c r="K56" s="1300"/>
      <c r="L56" s="1300"/>
      <c r="M56" s="1300"/>
      <c r="N56" s="1300"/>
      <c r="AN56" s="1295"/>
      <c r="AO56" s="1295"/>
      <c r="AP56" s="1295"/>
      <c r="AQ56" s="1295"/>
      <c r="AR56" s="1295"/>
      <c r="AS56" s="1295"/>
      <c r="AT56" s="1295"/>
      <c r="AU56" s="1295"/>
      <c r="AV56" s="1295"/>
      <c r="AW56" s="1295"/>
      <c r="AX56" s="1295"/>
      <c r="AY56" s="1295"/>
      <c r="AZ56" s="1295"/>
      <c r="BA56" s="1295"/>
      <c r="BB56" s="1298"/>
      <c r="BC56" s="1298"/>
      <c r="BD56" s="1298"/>
      <c r="BE56" s="1298"/>
      <c r="BF56" s="1298"/>
      <c r="BG56" s="1298"/>
      <c r="BH56" s="1298"/>
      <c r="BI56" s="1298"/>
      <c r="BJ56" s="1298"/>
      <c r="BK56" s="1298"/>
      <c r="BL56" s="1298"/>
      <c r="BM56" s="1298"/>
      <c r="BN56" s="1298"/>
      <c r="BO56" s="1298"/>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1" customFormat="1" ht="13.5" x14ac:dyDescent="0.15">
      <c r="B57" s="387"/>
      <c r="G57" s="1291"/>
      <c r="H57" s="1291"/>
      <c r="I57" s="1301"/>
      <c r="J57" s="1301"/>
      <c r="K57" s="1300"/>
      <c r="L57" s="1300"/>
      <c r="M57" s="1300"/>
      <c r="N57" s="1300"/>
      <c r="AM57" s="365"/>
      <c r="AN57" s="1295"/>
      <c r="AO57" s="1295"/>
      <c r="AP57" s="1295"/>
      <c r="AQ57" s="1295"/>
      <c r="AR57" s="1295"/>
      <c r="AS57" s="1295"/>
      <c r="AT57" s="1295"/>
      <c r="AU57" s="1295"/>
      <c r="AV57" s="1295"/>
      <c r="AW57" s="1295"/>
      <c r="AX57" s="1295"/>
      <c r="AY57" s="1295"/>
      <c r="AZ57" s="1295"/>
      <c r="BA57" s="1295"/>
      <c r="BB57" s="1298" t="s">
        <v>628</v>
      </c>
      <c r="BC57" s="1298"/>
      <c r="BD57" s="1298"/>
      <c r="BE57" s="1298"/>
      <c r="BF57" s="1298"/>
      <c r="BG57" s="1298"/>
      <c r="BH57" s="1298"/>
      <c r="BI57" s="1298"/>
      <c r="BJ57" s="1298"/>
      <c r="BK57" s="1298"/>
      <c r="BL57" s="1298"/>
      <c r="BM57" s="1298"/>
      <c r="BN57" s="1298"/>
      <c r="BO57" s="1298"/>
      <c r="BP57" s="1297"/>
      <c r="BQ57" s="1290"/>
      <c r="BR57" s="1290"/>
      <c r="BS57" s="1290"/>
      <c r="BT57" s="1290"/>
      <c r="BU57" s="1290"/>
      <c r="BV57" s="1290"/>
      <c r="BW57" s="1290"/>
      <c r="BX57" s="1297"/>
      <c r="BY57" s="1290"/>
      <c r="BZ57" s="1290"/>
      <c r="CA57" s="1290"/>
      <c r="CB57" s="1290"/>
      <c r="CC57" s="1290"/>
      <c r="CD57" s="1290"/>
      <c r="CE57" s="1290"/>
      <c r="CF57" s="1297"/>
      <c r="CG57" s="1290"/>
      <c r="CH57" s="1290"/>
      <c r="CI57" s="1290"/>
      <c r="CJ57" s="1290"/>
      <c r="CK57" s="1290"/>
      <c r="CL57" s="1290"/>
      <c r="CM57" s="1290"/>
      <c r="CN57" s="1290">
        <v>59.3</v>
      </c>
      <c r="CO57" s="1290"/>
      <c r="CP57" s="1290"/>
      <c r="CQ57" s="1290"/>
      <c r="CR57" s="1290"/>
      <c r="CS57" s="1290"/>
      <c r="CT57" s="1290"/>
      <c r="CU57" s="1290"/>
      <c r="CV57" s="1290">
        <v>60</v>
      </c>
      <c r="CW57" s="1290"/>
      <c r="CX57" s="1290"/>
      <c r="CY57" s="1290"/>
      <c r="CZ57" s="1290"/>
      <c r="DA57" s="1290"/>
      <c r="DB57" s="1290"/>
      <c r="DC57" s="1290"/>
      <c r="DD57" s="392"/>
      <c r="DE57" s="387"/>
    </row>
    <row r="58" spans="1:109" s="381" customFormat="1" ht="13.5" x14ac:dyDescent="0.15">
      <c r="A58" s="365"/>
      <c r="B58" s="387"/>
      <c r="G58" s="1291"/>
      <c r="H58" s="1291"/>
      <c r="I58" s="1301"/>
      <c r="J58" s="1301"/>
      <c r="K58" s="1300"/>
      <c r="L58" s="1300"/>
      <c r="M58" s="1300"/>
      <c r="N58" s="1300"/>
      <c r="AM58" s="365"/>
      <c r="AN58" s="1295"/>
      <c r="AO58" s="1295"/>
      <c r="AP58" s="1295"/>
      <c r="AQ58" s="1295"/>
      <c r="AR58" s="1295"/>
      <c r="AS58" s="1295"/>
      <c r="AT58" s="1295"/>
      <c r="AU58" s="1295"/>
      <c r="AV58" s="1295"/>
      <c r="AW58" s="1295"/>
      <c r="AX58" s="1295"/>
      <c r="AY58" s="1295"/>
      <c r="AZ58" s="1295"/>
      <c r="BA58" s="1295"/>
      <c r="BB58" s="1298"/>
      <c r="BC58" s="1298"/>
      <c r="BD58" s="1298"/>
      <c r="BE58" s="1298"/>
      <c r="BF58" s="1298"/>
      <c r="BG58" s="1298"/>
      <c r="BH58" s="1298"/>
      <c r="BI58" s="1298"/>
      <c r="BJ58" s="1298"/>
      <c r="BK58" s="1298"/>
      <c r="BL58" s="1298"/>
      <c r="BM58" s="1298"/>
      <c r="BN58" s="1298"/>
      <c r="BO58" s="1298"/>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627</v>
      </c>
    </row>
    <row r="64" spans="1:109" ht="13.5" x14ac:dyDescent="0.15">
      <c r="B64" s="366"/>
      <c r="G64" s="382"/>
      <c r="I64" s="384"/>
      <c r="J64" s="384"/>
      <c r="K64" s="384"/>
      <c r="L64" s="384"/>
      <c r="M64" s="384"/>
      <c r="N64" s="383"/>
      <c r="AM64" s="382"/>
      <c r="AN64" s="382" t="s">
        <v>626</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1" t="s">
        <v>625</v>
      </c>
      <c r="AO65" s="1282"/>
      <c r="AP65" s="1282"/>
      <c r="AQ65" s="1282"/>
      <c r="AR65" s="1282"/>
      <c r="AS65" s="1282"/>
      <c r="AT65" s="1282"/>
      <c r="AU65" s="1282"/>
      <c r="AV65" s="1282"/>
      <c r="AW65" s="1282"/>
      <c r="AX65" s="1282"/>
      <c r="AY65" s="1282"/>
      <c r="AZ65" s="1282"/>
      <c r="BA65" s="1282"/>
      <c r="BB65" s="1282"/>
      <c r="BC65" s="1282"/>
      <c r="BD65" s="1282"/>
      <c r="BE65" s="1282"/>
      <c r="BF65" s="1282"/>
      <c r="BG65" s="1282"/>
      <c r="BH65" s="1282"/>
      <c r="BI65" s="1282"/>
      <c r="BJ65" s="1282"/>
      <c r="BK65" s="1282"/>
      <c r="BL65" s="1282"/>
      <c r="BM65" s="1282"/>
      <c r="BN65" s="1282"/>
      <c r="BO65" s="1282"/>
      <c r="BP65" s="1282"/>
      <c r="BQ65" s="1282"/>
      <c r="BR65" s="1282"/>
      <c r="BS65" s="1282"/>
      <c r="BT65" s="1282"/>
      <c r="BU65" s="1282"/>
      <c r="BV65" s="1282"/>
      <c r="BW65" s="1282"/>
      <c r="BX65" s="1282"/>
      <c r="BY65" s="1282"/>
      <c r="BZ65" s="1282"/>
      <c r="CA65" s="1282"/>
      <c r="CB65" s="1282"/>
      <c r="CC65" s="1282"/>
      <c r="CD65" s="1282"/>
      <c r="CE65" s="1282"/>
      <c r="CF65" s="1282"/>
      <c r="CG65" s="1282"/>
      <c r="CH65" s="1282"/>
      <c r="CI65" s="1282"/>
      <c r="CJ65" s="1282"/>
      <c r="CK65" s="1282"/>
      <c r="CL65" s="1282"/>
      <c r="CM65" s="1282"/>
      <c r="CN65" s="1282"/>
      <c r="CO65" s="1282"/>
      <c r="CP65" s="1282"/>
      <c r="CQ65" s="1282"/>
      <c r="CR65" s="1282"/>
      <c r="CS65" s="1282"/>
      <c r="CT65" s="1282"/>
      <c r="CU65" s="1282"/>
      <c r="CV65" s="1282"/>
      <c r="CW65" s="1282"/>
      <c r="CX65" s="1282"/>
      <c r="CY65" s="1282"/>
      <c r="CZ65" s="1282"/>
      <c r="DA65" s="1282"/>
      <c r="DB65" s="1282"/>
      <c r="DC65" s="1283"/>
    </row>
    <row r="66" spans="2:107" ht="13.5" x14ac:dyDescent="0.15">
      <c r="B66" s="366"/>
      <c r="AN66" s="1284"/>
      <c r="AO66" s="1285"/>
      <c r="AP66" s="1285"/>
      <c r="AQ66" s="1285"/>
      <c r="AR66" s="1285"/>
      <c r="AS66" s="1285"/>
      <c r="AT66" s="1285"/>
      <c r="AU66" s="1285"/>
      <c r="AV66" s="1285"/>
      <c r="AW66" s="1285"/>
      <c r="AX66" s="1285"/>
      <c r="AY66" s="1285"/>
      <c r="AZ66" s="1285"/>
      <c r="BA66" s="1285"/>
      <c r="BB66" s="1285"/>
      <c r="BC66" s="1285"/>
      <c r="BD66" s="1285"/>
      <c r="BE66" s="1285"/>
      <c r="BF66" s="1285"/>
      <c r="BG66" s="1285"/>
      <c r="BH66" s="1285"/>
      <c r="BI66" s="1285"/>
      <c r="BJ66" s="1285"/>
      <c r="BK66" s="1285"/>
      <c r="BL66" s="1285"/>
      <c r="BM66" s="1285"/>
      <c r="BN66" s="1285"/>
      <c r="BO66" s="1285"/>
      <c r="BP66" s="1285"/>
      <c r="BQ66" s="1285"/>
      <c r="BR66" s="1285"/>
      <c r="BS66" s="1285"/>
      <c r="BT66" s="1285"/>
      <c r="BU66" s="1285"/>
      <c r="BV66" s="1285"/>
      <c r="BW66" s="1285"/>
      <c r="BX66" s="1285"/>
      <c r="BY66" s="1285"/>
      <c r="BZ66" s="1285"/>
      <c r="CA66" s="1285"/>
      <c r="CB66" s="1285"/>
      <c r="CC66" s="1285"/>
      <c r="CD66" s="1285"/>
      <c r="CE66" s="1285"/>
      <c r="CF66" s="1285"/>
      <c r="CG66" s="1285"/>
      <c r="CH66" s="1285"/>
      <c r="CI66" s="1285"/>
      <c r="CJ66" s="1285"/>
      <c r="CK66" s="1285"/>
      <c r="CL66" s="1285"/>
      <c r="CM66" s="1285"/>
      <c r="CN66" s="1285"/>
      <c r="CO66" s="1285"/>
      <c r="CP66" s="1285"/>
      <c r="CQ66" s="1285"/>
      <c r="CR66" s="1285"/>
      <c r="CS66" s="1285"/>
      <c r="CT66" s="1285"/>
      <c r="CU66" s="1285"/>
      <c r="CV66" s="1285"/>
      <c r="CW66" s="1285"/>
      <c r="CX66" s="1285"/>
      <c r="CY66" s="1285"/>
      <c r="CZ66" s="1285"/>
      <c r="DA66" s="1285"/>
      <c r="DB66" s="1285"/>
      <c r="DC66" s="1286"/>
    </row>
    <row r="67" spans="2:107" ht="13.5" x14ac:dyDescent="0.15">
      <c r="B67" s="366"/>
      <c r="AN67" s="1284"/>
      <c r="AO67" s="1285"/>
      <c r="AP67" s="1285"/>
      <c r="AQ67" s="1285"/>
      <c r="AR67" s="1285"/>
      <c r="AS67" s="1285"/>
      <c r="AT67" s="1285"/>
      <c r="AU67" s="1285"/>
      <c r="AV67" s="1285"/>
      <c r="AW67" s="1285"/>
      <c r="AX67" s="1285"/>
      <c r="AY67" s="1285"/>
      <c r="AZ67" s="1285"/>
      <c r="BA67" s="1285"/>
      <c r="BB67" s="1285"/>
      <c r="BC67" s="1285"/>
      <c r="BD67" s="1285"/>
      <c r="BE67" s="1285"/>
      <c r="BF67" s="1285"/>
      <c r="BG67" s="1285"/>
      <c r="BH67" s="1285"/>
      <c r="BI67" s="1285"/>
      <c r="BJ67" s="1285"/>
      <c r="BK67" s="1285"/>
      <c r="BL67" s="1285"/>
      <c r="BM67" s="1285"/>
      <c r="BN67" s="1285"/>
      <c r="BO67" s="1285"/>
      <c r="BP67" s="1285"/>
      <c r="BQ67" s="1285"/>
      <c r="BR67" s="1285"/>
      <c r="BS67" s="1285"/>
      <c r="BT67" s="1285"/>
      <c r="BU67" s="1285"/>
      <c r="BV67" s="1285"/>
      <c r="BW67" s="1285"/>
      <c r="BX67" s="1285"/>
      <c r="BY67" s="1285"/>
      <c r="BZ67" s="1285"/>
      <c r="CA67" s="1285"/>
      <c r="CB67" s="1285"/>
      <c r="CC67" s="1285"/>
      <c r="CD67" s="1285"/>
      <c r="CE67" s="1285"/>
      <c r="CF67" s="1285"/>
      <c r="CG67" s="1285"/>
      <c r="CH67" s="1285"/>
      <c r="CI67" s="1285"/>
      <c r="CJ67" s="1285"/>
      <c r="CK67" s="1285"/>
      <c r="CL67" s="1285"/>
      <c r="CM67" s="1285"/>
      <c r="CN67" s="1285"/>
      <c r="CO67" s="1285"/>
      <c r="CP67" s="1285"/>
      <c r="CQ67" s="1285"/>
      <c r="CR67" s="1285"/>
      <c r="CS67" s="1285"/>
      <c r="CT67" s="1285"/>
      <c r="CU67" s="1285"/>
      <c r="CV67" s="1285"/>
      <c r="CW67" s="1285"/>
      <c r="CX67" s="1285"/>
      <c r="CY67" s="1285"/>
      <c r="CZ67" s="1285"/>
      <c r="DA67" s="1285"/>
      <c r="DB67" s="1285"/>
      <c r="DC67" s="1286"/>
    </row>
    <row r="68" spans="2:107" ht="13.5" x14ac:dyDescent="0.15">
      <c r="B68" s="366"/>
      <c r="AN68" s="1284"/>
      <c r="AO68" s="1285"/>
      <c r="AP68" s="1285"/>
      <c r="AQ68" s="1285"/>
      <c r="AR68" s="1285"/>
      <c r="AS68" s="1285"/>
      <c r="AT68" s="1285"/>
      <c r="AU68" s="1285"/>
      <c r="AV68" s="1285"/>
      <c r="AW68" s="1285"/>
      <c r="AX68" s="1285"/>
      <c r="AY68" s="1285"/>
      <c r="AZ68" s="1285"/>
      <c r="BA68" s="1285"/>
      <c r="BB68" s="1285"/>
      <c r="BC68" s="1285"/>
      <c r="BD68" s="1285"/>
      <c r="BE68" s="1285"/>
      <c r="BF68" s="1285"/>
      <c r="BG68" s="1285"/>
      <c r="BH68" s="1285"/>
      <c r="BI68" s="1285"/>
      <c r="BJ68" s="1285"/>
      <c r="BK68" s="1285"/>
      <c r="BL68" s="1285"/>
      <c r="BM68" s="1285"/>
      <c r="BN68" s="1285"/>
      <c r="BO68" s="1285"/>
      <c r="BP68" s="1285"/>
      <c r="BQ68" s="1285"/>
      <c r="BR68" s="1285"/>
      <c r="BS68" s="1285"/>
      <c r="BT68" s="1285"/>
      <c r="BU68" s="1285"/>
      <c r="BV68" s="1285"/>
      <c r="BW68" s="1285"/>
      <c r="BX68" s="1285"/>
      <c r="BY68" s="1285"/>
      <c r="BZ68" s="1285"/>
      <c r="CA68" s="1285"/>
      <c r="CB68" s="1285"/>
      <c r="CC68" s="1285"/>
      <c r="CD68" s="1285"/>
      <c r="CE68" s="1285"/>
      <c r="CF68" s="1285"/>
      <c r="CG68" s="1285"/>
      <c r="CH68" s="1285"/>
      <c r="CI68" s="1285"/>
      <c r="CJ68" s="1285"/>
      <c r="CK68" s="1285"/>
      <c r="CL68" s="1285"/>
      <c r="CM68" s="1285"/>
      <c r="CN68" s="1285"/>
      <c r="CO68" s="1285"/>
      <c r="CP68" s="1285"/>
      <c r="CQ68" s="1285"/>
      <c r="CR68" s="1285"/>
      <c r="CS68" s="1285"/>
      <c r="CT68" s="1285"/>
      <c r="CU68" s="1285"/>
      <c r="CV68" s="1285"/>
      <c r="CW68" s="1285"/>
      <c r="CX68" s="1285"/>
      <c r="CY68" s="1285"/>
      <c r="CZ68" s="1285"/>
      <c r="DA68" s="1285"/>
      <c r="DB68" s="1285"/>
      <c r="DC68" s="1286"/>
    </row>
    <row r="69" spans="2:107" ht="13.5" x14ac:dyDescent="0.15">
      <c r="B69" s="366"/>
      <c r="AN69" s="1287"/>
      <c r="AO69" s="1288"/>
      <c r="AP69" s="1288"/>
      <c r="AQ69" s="1288"/>
      <c r="AR69" s="1288"/>
      <c r="AS69" s="1288"/>
      <c r="AT69" s="1288"/>
      <c r="AU69" s="1288"/>
      <c r="AV69" s="1288"/>
      <c r="AW69" s="1288"/>
      <c r="AX69" s="1288"/>
      <c r="AY69" s="1288"/>
      <c r="AZ69" s="1288"/>
      <c r="BA69" s="1288"/>
      <c r="BB69" s="1288"/>
      <c r="BC69" s="1288"/>
      <c r="BD69" s="1288"/>
      <c r="BE69" s="1288"/>
      <c r="BF69" s="1288"/>
      <c r="BG69" s="1288"/>
      <c r="BH69" s="1288"/>
      <c r="BI69" s="1288"/>
      <c r="BJ69" s="1288"/>
      <c r="BK69" s="1288"/>
      <c r="BL69" s="1288"/>
      <c r="BM69" s="1288"/>
      <c r="BN69" s="1288"/>
      <c r="BO69" s="1288"/>
      <c r="BP69" s="1288"/>
      <c r="BQ69" s="1288"/>
      <c r="BR69" s="1288"/>
      <c r="BS69" s="1288"/>
      <c r="BT69" s="1288"/>
      <c r="BU69" s="1288"/>
      <c r="BV69" s="1288"/>
      <c r="BW69" s="1288"/>
      <c r="BX69" s="1288"/>
      <c r="BY69" s="1288"/>
      <c r="BZ69" s="1288"/>
      <c r="CA69" s="1288"/>
      <c r="CB69" s="1288"/>
      <c r="CC69" s="1288"/>
      <c r="CD69" s="1288"/>
      <c r="CE69" s="1288"/>
      <c r="CF69" s="1288"/>
      <c r="CG69" s="1288"/>
      <c r="CH69" s="1288"/>
      <c r="CI69" s="1288"/>
      <c r="CJ69" s="1288"/>
      <c r="CK69" s="1288"/>
      <c r="CL69" s="1288"/>
      <c r="CM69" s="1288"/>
      <c r="CN69" s="1288"/>
      <c r="CO69" s="1288"/>
      <c r="CP69" s="1288"/>
      <c r="CQ69" s="1288"/>
      <c r="CR69" s="1288"/>
      <c r="CS69" s="1288"/>
      <c r="CT69" s="1288"/>
      <c r="CU69" s="1288"/>
      <c r="CV69" s="1288"/>
      <c r="CW69" s="1288"/>
      <c r="CX69" s="1288"/>
      <c r="CY69" s="1288"/>
      <c r="CZ69" s="1288"/>
      <c r="DA69" s="1288"/>
      <c r="DB69" s="1288"/>
      <c r="DC69" s="1289"/>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624</v>
      </c>
    </row>
    <row r="72" spans="2:107" ht="13.5" x14ac:dyDescent="0.15">
      <c r="B72" s="366"/>
      <c r="G72" s="1291"/>
      <c r="H72" s="1291"/>
      <c r="I72" s="1291"/>
      <c r="J72" s="1291"/>
      <c r="K72" s="375"/>
      <c r="L72" s="375"/>
      <c r="M72" s="374"/>
      <c r="N72" s="374"/>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95" t="s">
        <v>567</v>
      </c>
      <c r="BQ72" s="1295"/>
      <c r="BR72" s="1295"/>
      <c r="BS72" s="1295"/>
      <c r="BT72" s="1295"/>
      <c r="BU72" s="1295"/>
      <c r="BV72" s="1295"/>
      <c r="BW72" s="1295"/>
      <c r="BX72" s="1295" t="s">
        <v>568</v>
      </c>
      <c r="BY72" s="1295"/>
      <c r="BZ72" s="1295"/>
      <c r="CA72" s="1295"/>
      <c r="CB72" s="1295"/>
      <c r="CC72" s="1295"/>
      <c r="CD72" s="1295"/>
      <c r="CE72" s="1295"/>
      <c r="CF72" s="1295" t="s">
        <v>569</v>
      </c>
      <c r="CG72" s="1295"/>
      <c r="CH72" s="1295"/>
      <c r="CI72" s="1295"/>
      <c r="CJ72" s="1295"/>
      <c r="CK72" s="1295"/>
      <c r="CL72" s="1295"/>
      <c r="CM72" s="1295"/>
      <c r="CN72" s="1295" t="s">
        <v>570</v>
      </c>
      <c r="CO72" s="1295"/>
      <c r="CP72" s="1295"/>
      <c r="CQ72" s="1295"/>
      <c r="CR72" s="1295"/>
      <c r="CS72" s="1295"/>
      <c r="CT72" s="1295"/>
      <c r="CU72" s="1295"/>
      <c r="CV72" s="1295" t="s">
        <v>571</v>
      </c>
      <c r="CW72" s="1295"/>
      <c r="CX72" s="1295"/>
      <c r="CY72" s="1295"/>
      <c r="CZ72" s="1295"/>
      <c r="DA72" s="1295"/>
      <c r="DB72" s="1295"/>
      <c r="DC72" s="1295"/>
    </row>
    <row r="73" spans="2:107" ht="13.5" x14ac:dyDescent="0.15">
      <c r="B73" s="366"/>
      <c r="G73" s="1296"/>
      <c r="H73" s="1296"/>
      <c r="I73" s="1296"/>
      <c r="J73" s="1296"/>
      <c r="K73" s="1302"/>
      <c r="L73" s="1302"/>
      <c r="M73" s="1302"/>
      <c r="N73" s="1302"/>
      <c r="AM73" s="373"/>
      <c r="AN73" s="1298" t="s">
        <v>623</v>
      </c>
      <c r="AO73" s="1298"/>
      <c r="AP73" s="1298"/>
      <c r="AQ73" s="1298"/>
      <c r="AR73" s="1298"/>
      <c r="AS73" s="1298"/>
      <c r="AT73" s="1298"/>
      <c r="AU73" s="1298"/>
      <c r="AV73" s="1298"/>
      <c r="AW73" s="1298"/>
      <c r="AX73" s="1298"/>
      <c r="AY73" s="1298"/>
      <c r="AZ73" s="1298"/>
      <c r="BA73" s="1298"/>
      <c r="BB73" s="1298" t="s">
        <v>621</v>
      </c>
      <c r="BC73" s="1298"/>
      <c r="BD73" s="1298"/>
      <c r="BE73" s="1298"/>
      <c r="BF73" s="1298"/>
      <c r="BG73" s="1298"/>
      <c r="BH73" s="1298"/>
      <c r="BI73" s="1298"/>
      <c r="BJ73" s="1298"/>
      <c r="BK73" s="1298"/>
      <c r="BL73" s="1298"/>
      <c r="BM73" s="1298"/>
      <c r="BN73" s="1298"/>
      <c r="BO73" s="1298"/>
      <c r="BP73" s="1290">
        <v>80.5</v>
      </c>
      <c r="BQ73" s="1290"/>
      <c r="BR73" s="1290"/>
      <c r="BS73" s="1290"/>
      <c r="BT73" s="1290"/>
      <c r="BU73" s="1290"/>
      <c r="BV73" s="1290"/>
      <c r="BW73" s="1290"/>
      <c r="BX73" s="1290">
        <v>81.2</v>
      </c>
      <c r="BY73" s="1290"/>
      <c r="BZ73" s="1290"/>
      <c r="CA73" s="1290"/>
      <c r="CB73" s="1290"/>
      <c r="CC73" s="1290"/>
      <c r="CD73" s="1290"/>
      <c r="CE73" s="1290"/>
      <c r="CF73" s="1290">
        <v>81</v>
      </c>
      <c r="CG73" s="1290"/>
      <c r="CH73" s="1290"/>
      <c r="CI73" s="1290"/>
      <c r="CJ73" s="1290"/>
      <c r="CK73" s="1290"/>
      <c r="CL73" s="1290"/>
      <c r="CM73" s="1290"/>
      <c r="CN73" s="1290">
        <v>77.900000000000006</v>
      </c>
      <c r="CO73" s="1290"/>
      <c r="CP73" s="1290"/>
      <c r="CQ73" s="1290"/>
      <c r="CR73" s="1290"/>
      <c r="CS73" s="1290"/>
      <c r="CT73" s="1290"/>
      <c r="CU73" s="1290"/>
      <c r="CV73" s="1290">
        <v>77</v>
      </c>
      <c r="CW73" s="1290"/>
      <c r="CX73" s="1290"/>
      <c r="CY73" s="1290"/>
      <c r="CZ73" s="1290"/>
      <c r="DA73" s="1290"/>
      <c r="DB73" s="1290"/>
      <c r="DC73" s="1290"/>
    </row>
    <row r="74" spans="2:107" ht="13.5" x14ac:dyDescent="0.15">
      <c r="B74" s="366"/>
      <c r="G74" s="1296"/>
      <c r="H74" s="1296"/>
      <c r="I74" s="1296"/>
      <c r="J74" s="1296"/>
      <c r="K74" s="1302"/>
      <c r="L74" s="1302"/>
      <c r="M74" s="1302"/>
      <c r="N74" s="1302"/>
      <c r="AM74" s="373"/>
      <c r="AN74" s="1298"/>
      <c r="AO74" s="1298"/>
      <c r="AP74" s="1298"/>
      <c r="AQ74" s="1298"/>
      <c r="AR74" s="1298"/>
      <c r="AS74" s="1298"/>
      <c r="AT74" s="1298"/>
      <c r="AU74" s="1298"/>
      <c r="AV74" s="1298"/>
      <c r="AW74" s="1298"/>
      <c r="AX74" s="1298"/>
      <c r="AY74" s="1298"/>
      <c r="AZ74" s="1298"/>
      <c r="BA74" s="1298"/>
      <c r="BB74" s="1298"/>
      <c r="BC74" s="1298"/>
      <c r="BD74" s="1298"/>
      <c r="BE74" s="1298"/>
      <c r="BF74" s="1298"/>
      <c r="BG74" s="1298"/>
      <c r="BH74" s="1298"/>
      <c r="BI74" s="1298"/>
      <c r="BJ74" s="1298"/>
      <c r="BK74" s="1298"/>
      <c r="BL74" s="1298"/>
      <c r="BM74" s="1298"/>
      <c r="BN74" s="1298"/>
      <c r="BO74" s="1298"/>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5" x14ac:dyDescent="0.15">
      <c r="B75" s="366"/>
      <c r="G75" s="1296"/>
      <c r="H75" s="1296"/>
      <c r="I75" s="1291"/>
      <c r="J75" s="1291"/>
      <c r="K75" s="1300"/>
      <c r="L75" s="1300"/>
      <c r="M75" s="1300"/>
      <c r="N75" s="1300"/>
      <c r="AM75" s="373"/>
      <c r="AN75" s="1298"/>
      <c r="AO75" s="1298"/>
      <c r="AP75" s="1298"/>
      <c r="AQ75" s="1298"/>
      <c r="AR75" s="1298"/>
      <c r="AS75" s="1298"/>
      <c r="AT75" s="1298"/>
      <c r="AU75" s="1298"/>
      <c r="AV75" s="1298"/>
      <c r="AW75" s="1298"/>
      <c r="AX75" s="1298"/>
      <c r="AY75" s="1298"/>
      <c r="AZ75" s="1298"/>
      <c r="BA75" s="1298"/>
      <c r="BB75" s="1298" t="s">
        <v>620</v>
      </c>
      <c r="BC75" s="1298"/>
      <c r="BD75" s="1298"/>
      <c r="BE75" s="1298"/>
      <c r="BF75" s="1298"/>
      <c r="BG75" s="1298"/>
      <c r="BH75" s="1298"/>
      <c r="BI75" s="1298"/>
      <c r="BJ75" s="1298"/>
      <c r="BK75" s="1298"/>
      <c r="BL75" s="1298"/>
      <c r="BM75" s="1298"/>
      <c r="BN75" s="1298"/>
      <c r="BO75" s="1298"/>
      <c r="BP75" s="1290">
        <v>7.6</v>
      </c>
      <c r="BQ75" s="1290"/>
      <c r="BR75" s="1290"/>
      <c r="BS75" s="1290"/>
      <c r="BT75" s="1290"/>
      <c r="BU75" s="1290"/>
      <c r="BV75" s="1290"/>
      <c r="BW75" s="1290"/>
      <c r="BX75" s="1290">
        <v>6.4</v>
      </c>
      <c r="BY75" s="1290"/>
      <c r="BZ75" s="1290"/>
      <c r="CA75" s="1290"/>
      <c r="CB75" s="1290"/>
      <c r="CC75" s="1290"/>
      <c r="CD75" s="1290"/>
      <c r="CE75" s="1290"/>
      <c r="CF75" s="1290">
        <v>6.2</v>
      </c>
      <c r="CG75" s="1290"/>
      <c r="CH75" s="1290"/>
      <c r="CI75" s="1290"/>
      <c r="CJ75" s="1290"/>
      <c r="CK75" s="1290"/>
      <c r="CL75" s="1290"/>
      <c r="CM75" s="1290"/>
      <c r="CN75" s="1290">
        <v>6.5</v>
      </c>
      <c r="CO75" s="1290"/>
      <c r="CP75" s="1290"/>
      <c r="CQ75" s="1290"/>
      <c r="CR75" s="1290"/>
      <c r="CS75" s="1290"/>
      <c r="CT75" s="1290"/>
      <c r="CU75" s="1290"/>
      <c r="CV75" s="1290">
        <v>7.1</v>
      </c>
      <c r="CW75" s="1290"/>
      <c r="CX75" s="1290"/>
      <c r="CY75" s="1290"/>
      <c r="CZ75" s="1290"/>
      <c r="DA75" s="1290"/>
      <c r="DB75" s="1290"/>
      <c r="DC75" s="1290"/>
    </row>
    <row r="76" spans="2:107" ht="13.5" x14ac:dyDescent="0.15">
      <c r="B76" s="366"/>
      <c r="G76" s="1296"/>
      <c r="H76" s="1296"/>
      <c r="I76" s="1291"/>
      <c r="J76" s="1291"/>
      <c r="K76" s="1300"/>
      <c r="L76" s="1300"/>
      <c r="M76" s="1300"/>
      <c r="N76" s="1300"/>
      <c r="AM76" s="373"/>
      <c r="AN76" s="1298"/>
      <c r="AO76" s="1298"/>
      <c r="AP76" s="1298"/>
      <c r="AQ76" s="1298"/>
      <c r="AR76" s="1298"/>
      <c r="AS76" s="1298"/>
      <c r="AT76" s="1298"/>
      <c r="AU76" s="1298"/>
      <c r="AV76" s="1298"/>
      <c r="AW76" s="1298"/>
      <c r="AX76" s="1298"/>
      <c r="AY76" s="1298"/>
      <c r="AZ76" s="1298"/>
      <c r="BA76" s="1298"/>
      <c r="BB76" s="1298"/>
      <c r="BC76" s="1298"/>
      <c r="BD76" s="1298"/>
      <c r="BE76" s="1298"/>
      <c r="BF76" s="1298"/>
      <c r="BG76" s="1298"/>
      <c r="BH76" s="1298"/>
      <c r="BI76" s="1298"/>
      <c r="BJ76" s="1298"/>
      <c r="BK76" s="1298"/>
      <c r="BL76" s="1298"/>
      <c r="BM76" s="1298"/>
      <c r="BN76" s="1298"/>
      <c r="BO76" s="1298"/>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5" x14ac:dyDescent="0.15">
      <c r="B77" s="366"/>
      <c r="G77" s="1291"/>
      <c r="H77" s="1291"/>
      <c r="I77" s="1291"/>
      <c r="J77" s="1291"/>
      <c r="K77" s="1302"/>
      <c r="L77" s="1302"/>
      <c r="M77" s="1302"/>
      <c r="N77" s="1302"/>
      <c r="AN77" s="1295" t="s">
        <v>622</v>
      </c>
      <c r="AO77" s="1295"/>
      <c r="AP77" s="1295"/>
      <c r="AQ77" s="1295"/>
      <c r="AR77" s="1295"/>
      <c r="AS77" s="1295"/>
      <c r="AT77" s="1295"/>
      <c r="AU77" s="1295"/>
      <c r="AV77" s="1295"/>
      <c r="AW77" s="1295"/>
      <c r="AX77" s="1295"/>
      <c r="AY77" s="1295"/>
      <c r="AZ77" s="1295"/>
      <c r="BA77" s="1295"/>
      <c r="BB77" s="1298" t="s">
        <v>621</v>
      </c>
      <c r="BC77" s="1298"/>
      <c r="BD77" s="1298"/>
      <c r="BE77" s="1298"/>
      <c r="BF77" s="1298"/>
      <c r="BG77" s="1298"/>
      <c r="BH77" s="1298"/>
      <c r="BI77" s="1298"/>
      <c r="BJ77" s="1298"/>
      <c r="BK77" s="1298"/>
      <c r="BL77" s="1298"/>
      <c r="BM77" s="1298"/>
      <c r="BN77" s="1298"/>
      <c r="BO77" s="1298"/>
      <c r="BP77" s="1290">
        <v>54.4</v>
      </c>
      <c r="BQ77" s="1290"/>
      <c r="BR77" s="1290"/>
      <c r="BS77" s="1290"/>
      <c r="BT77" s="1290"/>
      <c r="BU77" s="1290"/>
      <c r="BV77" s="1290"/>
      <c r="BW77" s="1290"/>
      <c r="BX77" s="1290">
        <v>47</v>
      </c>
      <c r="BY77" s="1290"/>
      <c r="BZ77" s="1290"/>
      <c r="CA77" s="1290"/>
      <c r="CB77" s="1290"/>
      <c r="CC77" s="1290"/>
      <c r="CD77" s="1290"/>
      <c r="CE77" s="1290"/>
      <c r="CF77" s="1290">
        <v>41.4</v>
      </c>
      <c r="CG77" s="1290"/>
      <c r="CH77" s="1290"/>
      <c r="CI77" s="1290"/>
      <c r="CJ77" s="1290"/>
      <c r="CK77" s="1290"/>
      <c r="CL77" s="1290"/>
      <c r="CM77" s="1290"/>
      <c r="CN77" s="1290">
        <v>38.9</v>
      </c>
      <c r="CO77" s="1290"/>
      <c r="CP77" s="1290"/>
      <c r="CQ77" s="1290"/>
      <c r="CR77" s="1290"/>
      <c r="CS77" s="1290"/>
      <c r="CT77" s="1290"/>
      <c r="CU77" s="1290"/>
      <c r="CV77" s="1290">
        <v>37.6</v>
      </c>
      <c r="CW77" s="1290"/>
      <c r="CX77" s="1290"/>
      <c r="CY77" s="1290"/>
      <c r="CZ77" s="1290"/>
      <c r="DA77" s="1290"/>
      <c r="DB77" s="1290"/>
      <c r="DC77" s="1290"/>
    </row>
    <row r="78" spans="2:107" ht="13.5" x14ac:dyDescent="0.15">
      <c r="B78" s="366"/>
      <c r="G78" s="1291"/>
      <c r="H78" s="1291"/>
      <c r="I78" s="1291"/>
      <c r="J78" s="1291"/>
      <c r="K78" s="1302"/>
      <c r="L78" s="1302"/>
      <c r="M78" s="1302"/>
      <c r="N78" s="1302"/>
      <c r="AN78" s="1295"/>
      <c r="AO78" s="1295"/>
      <c r="AP78" s="1295"/>
      <c r="AQ78" s="1295"/>
      <c r="AR78" s="1295"/>
      <c r="AS78" s="1295"/>
      <c r="AT78" s="1295"/>
      <c r="AU78" s="1295"/>
      <c r="AV78" s="1295"/>
      <c r="AW78" s="1295"/>
      <c r="AX78" s="1295"/>
      <c r="AY78" s="1295"/>
      <c r="AZ78" s="1295"/>
      <c r="BA78" s="1295"/>
      <c r="BB78" s="1298"/>
      <c r="BC78" s="1298"/>
      <c r="BD78" s="1298"/>
      <c r="BE78" s="1298"/>
      <c r="BF78" s="1298"/>
      <c r="BG78" s="1298"/>
      <c r="BH78" s="1298"/>
      <c r="BI78" s="1298"/>
      <c r="BJ78" s="1298"/>
      <c r="BK78" s="1298"/>
      <c r="BL78" s="1298"/>
      <c r="BM78" s="1298"/>
      <c r="BN78" s="1298"/>
      <c r="BO78" s="1298"/>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5" x14ac:dyDescent="0.15">
      <c r="B79" s="366"/>
      <c r="G79" s="1291"/>
      <c r="H79" s="1291"/>
      <c r="I79" s="1301"/>
      <c r="J79" s="1301"/>
      <c r="K79" s="1303"/>
      <c r="L79" s="1303"/>
      <c r="M79" s="1303"/>
      <c r="N79" s="1303"/>
      <c r="AN79" s="1295"/>
      <c r="AO79" s="1295"/>
      <c r="AP79" s="1295"/>
      <c r="AQ79" s="1295"/>
      <c r="AR79" s="1295"/>
      <c r="AS79" s="1295"/>
      <c r="AT79" s="1295"/>
      <c r="AU79" s="1295"/>
      <c r="AV79" s="1295"/>
      <c r="AW79" s="1295"/>
      <c r="AX79" s="1295"/>
      <c r="AY79" s="1295"/>
      <c r="AZ79" s="1295"/>
      <c r="BA79" s="1295"/>
      <c r="BB79" s="1298" t="s">
        <v>620</v>
      </c>
      <c r="BC79" s="1298"/>
      <c r="BD79" s="1298"/>
      <c r="BE79" s="1298"/>
      <c r="BF79" s="1298"/>
      <c r="BG79" s="1298"/>
      <c r="BH79" s="1298"/>
      <c r="BI79" s="1298"/>
      <c r="BJ79" s="1298"/>
      <c r="BK79" s="1298"/>
      <c r="BL79" s="1298"/>
      <c r="BM79" s="1298"/>
      <c r="BN79" s="1298"/>
      <c r="BO79" s="1298"/>
      <c r="BP79" s="1290">
        <v>8.1</v>
      </c>
      <c r="BQ79" s="1290"/>
      <c r="BR79" s="1290"/>
      <c r="BS79" s="1290"/>
      <c r="BT79" s="1290"/>
      <c r="BU79" s="1290"/>
      <c r="BV79" s="1290"/>
      <c r="BW79" s="1290"/>
      <c r="BX79" s="1290">
        <v>7.3</v>
      </c>
      <c r="BY79" s="1290"/>
      <c r="BZ79" s="1290"/>
      <c r="CA79" s="1290"/>
      <c r="CB79" s="1290"/>
      <c r="CC79" s="1290"/>
      <c r="CD79" s="1290"/>
      <c r="CE79" s="1290"/>
      <c r="CF79" s="1290">
        <v>6.7</v>
      </c>
      <c r="CG79" s="1290"/>
      <c r="CH79" s="1290"/>
      <c r="CI79" s="1290"/>
      <c r="CJ79" s="1290"/>
      <c r="CK79" s="1290"/>
      <c r="CL79" s="1290"/>
      <c r="CM79" s="1290"/>
      <c r="CN79" s="1290">
        <v>6.4</v>
      </c>
      <c r="CO79" s="1290"/>
      <c r="CP79" s="1290"/>
      <c r="CQ79" s="1290"/>
      <c r="CR79" s="1290"/>
      <c r="CS79" s="1290"/>
      <c r="CT79" s="1290"/>
      <c r="CU79" s="1290"/>
      <c r="CV79" s="1290">
        <v>6.1</v>
      </c>
      <c r="CW79" s="1290"/>
      <c r="CX79" s="1290"/>
      <c r="CY79" s="1290"/>
      <c r="CZ79" s="1290"/>
      <c r="DA79" s="1290"/>
      <c r="DB79" s="1290"/>
      <c r="DC79" s="1290"/>
    </row>
    <row r="80" spans="2:107" ht="13.5" x14ac:dyDescent="0.15">
      <c r="B80" s="366"/>
      <c r="G80" s="1291"/>
      <c r="H80" s="1291"/>
      <c r="I80" s="1301"/>
      <c r="J80" s="1301"/>
      <c r="K80" s="1303"/>
      <c r="L80" s="1303"/>
      <c r="M80" s="1303"/>
      <c r="N80" s="1303"/>
      <c r="AN80" s="1295"/>
      <c r="AO80" s="1295"/>
      <c r="AP80" s="1295"/>
      <c r="AQ80" s="1295"/>
      <c r="AR80" s="1295"/>
      <c r="AS80" s="1295"/>
      <c r="AT80" s="1295"/>
      <c r="AU80" s="1295"/>
      <c r="AV80" s="1295"/>
      <c r="AW80" s="1295"/>
      <c r="AX80" s="1295"/>
      <c r="AY80" s="1295"/>
      <c r="AZ80" s="1295"/>
      <c r="BA80" s="1295"/>
      <c r="BB80" s="1298"/>
      <c r="BC80" s="1298"/>
      <c r="BD80" s="1298"/>
      <c r="BE80" s="1298"/>
      <c r="BF80" s="1298"/>
      <c r="BG80" s="1298"/>
      <c r="BH80" s="1298"/>
      <c r="BI80" s="1298"/>
      <c r="BJ80" s="1298"/>
      <c r="BK80" s="1298"/>
      <c r="BL80" s="1298"/>
      <c r="BM80" s="1298"/>
      <c r="BN80" s="1298"/>
      <c r="BO80" s="1298"/>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5p7QLV6eTn/eto1+BPXMjsjjkxBS75BsqUJyiz4fDpH6Ibs/7ev1+q25xrZucYIVdgMrLy3XSc7UUXyK6RLzQ==" saltValue="yTSzIlgB/vAjMJqbwmOZXQ=="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CN79:CU80"/>
    <mergeCell ref="N77:N78"/>
    <mergeCell ref="AN77:BA80"/>
    <mergeCell ref="BB77:BO78"/>
    <mergeCell ref="BP77:BW78"/>
    <mergeCell ref="BX77:CE78"/>
    <mergeCell ref="G77:H80"/>
    <mergeCell ref="I77:J78"/>
    <mergeCell ref="K77:K78"/>
    <mergeCell ref="L77:L78"/>
    <mergeCell ref="M77:M78"/>
    <mergeCell ref="I79:J80"/>
    <mergeCell ref="K79:K80"/>
    <mergeCell ref="L79:L80"/>
    <mergeCell ref="M79:M80"/>
    <mergeCell ref="N79:N80"/>
    <mergeCell ref="BB79:BO80"/>
    <mergeCell ref="G73:H76"/>
    <mergeCell ref="I73:J74"/>
    <mergeCell ref="K73:K74"/>
    <mergeCell ref="L73:L74"/>
    <mergeCell ref="M73:M74"/>
    <mergeCell ref="N73:N74"/>
    <mergeCell ref="CN75:CU76"/>
    <mergeCell ref="CV75:DC76"/>
    <mergeCell ref="CV73:DC74"/>
    <mergeCell ref="BX73:CE74"/>
    <mergeCell ref="CF73:CM74"/>
    <mergeCell ref="CN73:CU74"/>
    <mergeCell ref="I75:J76"/>
    <mergeCell ref="K75:K76"/>
    <mergeCell ref="L75:L76"/>
    <mergeCell ref="M75:M76"/>
    <mergeCell ref="N75:N76"/>
    <mergeCell ref="BB75:BO76"/>
    <mergeCell ref="AN73:BA76"/>
    <mergeCell ref="BB73:BO74"/>
    <mergeCell ref="BP73:BW74"/>
    <mergeCell ref="BP75:BW76"/>
    <mergeCell ref="CV72:DC72"/>
    <mergeCell ref="BX72:CE72"/>
    <mergeCell ref="CF72:CM72"/>
    <mergeCell ref="CN72:CU72"/>
    <mergeCell ref="CN57:CU58"/>
    <mergeCell ref="CV57:DC58"/>
    <mergeCell ref="G72:J72"/>
    <mergeCell ref="AN72:BO72"/>
    <mergeCell ref="BP72:BW72"/>
    <mergeCell ref="I57:J58"/>
    <mergeCell ref="K57:K58"/>
    <mergeCell ref="G55:H58"/>
    <mergeCell ref="I53:J54"/>
    <mergeCell ref="K53:K54"/>
    <mergeCell ref="L53:L54"/>
    <mergeCell ref="M53:M54"/>
    <mergeCell ref="BX57:CE58"/>
    <mergeCell ref="CF57:CM58"/>
    <mergeCell ref="AN65:DC69"/>
    <mergeCell ref="BX55:CE56"/>
    <mergeCell ref="CF55:CM56"/>
    <mergeCell ref="CN55:CU56"/>
    <mergeCell ref="CV55:DC56"/>
    <mergeCell ref="I55:J56"/>
    <mergeCell ref="K55:K56"/>
    <mergeCell ref="L55:L56"/>
    <mergeCell ref="M55:M56"/>
    <mergeCell ref="N55:N56"/>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 ref="BX51:CE52"/>
    <mergeCell ref="CF51:CM52"/>
    <mergeCell ref="CN53:CU54"/>
    <mergeCell ref="I51:J52"/>
    <mergeCell ref="K51:K52"/>
    <mergeCell ref="L51:L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88" zoomScaleNormal="100" zoomScaleSheetLayoutView="70" workbookViewId="0">
      <selection activeCell="B21" sqref="B21:AX2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632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s4qoeKxpkrvm4HmpPd6TRp0aM1r605yOQ73SjEYtBuxPjUxbIMevP+gu1+iHhohZlJhoif/tPdDXjlQcKNGjg==" saltValue="WvbsoAK09qmIWwIGkPAM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91" zoomScaleNormal="100" zoomScaleSheetLayoutView="55" workbookViewId="0">
      <selection activeCell="B21" sqref="B21:AX2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AIhpqpHcTTyUC49njdQLCMfNNL1dpthZa9W9Orl2elqMmmqexAALaXWnMGVD4XDgzO2wNaVbhmNPSxOPF2Nbw==" saltValue="rYBap2/aJ7CLDwj1OII1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564</v>
      </c>
      <c r="G2" s="136"/>
      <c r="H2" s="137"/>
    </row>
    <row r="3" spans="1:8" x14ac:dyDescent="0.15">
      <c r="A3" s="133" t="s">
        <v>557</v>
      </c>
      <c r="B3" s="138"/>
      <c r="C3" s="139"/>
      <c r="D3" s="140">
        <v>54822</v>
      </c>
      <c r="E3" s="141"/>
      <c r="F3" s="142">
        <v>47677</v>
      </c>
      <c r="G3" s="143"/>
      <c r="H3" s="144"/>
    </row>
    <row r="4" spans="1:8" x14ac:dyDescent="0.15">
      <c r="A4" s="145"/>
      <c r="B4" s="146"/>
      <c r="C4" s="147"/>
      <c r="D4" s="148">
        <v>28586</v>
      </c>
      <c r="E4" s="149"/>
      <c r="F4" s="150">
        <v>23360</v>
      </c>
      <c r="G4" s="151"/>
      <c r="H4" s="152"/>
    </row>
    <row r="5" spans="1:8" x14ac:dyDescent="0.15">
      <c r="A5" s="133" t="s">
        <v>559</v>
      </c>
      <c r="B5" s="138"/>
      <c r="C5" s="139"/>
      <c r="D5" s="140">
        <v>62395</v>
      </c>
      <c r="E5" s="141"/>
      <c r="F5" s="142">
        <v>51613</v>
      </c>
      <c r="G5" s="143"/>
      <c r="H5" s="144"/>
    </row>
    <row r="6" spans="1:8" x14ac:dyDescent="0.15">
      <c r="A6" s="145"/>
      <c r="B6" s="146"/>
      <c r="C6" s="147"/>
      <c r="D6" s="148">
        <v>39401</v>
      </c>
      <c r="E6" s="149"/>
      <c r="F6" s="150">
        <v>25872</v>
      </c>
      <c r="G6" s="151"/>
      <c r="H6" s="152"/>
    </row>
    <row r="7" spans="1:8" x14ac:dyDescent="0.15">
      <c r="A7" s="133" t="s">
        <v>560</v>
      </c>
      <c r="B7" s="138"/>
      <c r="C7" s="139"/>
      <c r="D7" s="140">
        <v>52962</v>
      </c>
      <c r="E7" s="141"/>
      <c r="F7" s="142">
        <v>50880</v>
      </c>
      <c r="G7" s="143"/>
      <c r="H7" s="144"/>
    </row>
    <row r="8" spans="1:8" x14ac:dyDescent="0.15">
      <c r="A8" s="145"/>
      <c r="B8" s="146"/>
      <c r="C8" s="147"/>
      <c r="D8" s="148">
        <v>29342</v>
      </c>
      <c r="E8" s="149"/>
      <c r="F8" s="150">
        <v>27819</v>
      </c>
      <c r="G8" s="151"/>
      <c r="H8" s="152"/>
    </row>
    <row r="9" spans="1:8" x14ac:dyDescent="0.15">
      <c r="A9" s="133" t="s">
        <v>561</v>
      </c>
      <c r="B9" s="138"/>
      <c r="C9" s="139"/>
      <c r="D9" s="140">
        <v>43517</v>
      </c>
      <c r="E9" s="141"/>
      <c r="F9" s="142">
        <v>46395</v>
      </c>
      <c r="G9" s="143"/>
      <c r="H9" s="144"/>
    </row>
    <row r="10" spans="1:8" x14ac:dyDescent="0.15">
      <c r="A10" s="145"/>
      <c r="B10" s="146"/>
      <c r="C10" s="147"/>
      <c r="D10" s="148">
        <v>22791</v>
      </c>
      <c r="E10" s="149"/>
      <c r="F10" s="150">
        <v>26304</v>
      </c>
      <c r="G10" s="151"/>
      <c r="H10" s="152"/>
    </row>
    <row r="11" spans="1:8" x14ac:dyDescent="0.15">
      <c r="A11" s="133" t="s">
        <v>562</v>
      </c>
      <c r="B11" s="138"/>
      <c r="C11" s="139"/>
      <c r="D11" s="140">
        <v>48480</v>
      </c>
      <c r="E11" s="141"/>
      <c r="F11" s="142">
        <v>48088</v>
      </c>
      <c r="G11" s="143"/>
      <c r="H11" s="144"/>
    </row>
    <row r="12" spans="1:8" x14ac:dyDescent="0.15">
      <c r="A12" s="145"/>
      <c r="B12" s="146"/>
      <c r="C12" s="153"/>
      <c r="D12" s="148">
        <v>18778</v>
      </c>
      <c r="E12" s="149"/>
      <c r="F12" s="150">
        <v>25183</v>
      </c>
      <c r="G12" s="151"/>
      <c r="H12" s="152"/>
    </row>
    <row r="13" spans="1:8" x14ac:dyDescent="0.15">
      <c r="A13" s="133"/>
      <c r="B13" s="138"/>
      <c r="C13" s="154"/>
      <c r="D13" s="155">
        <v>52435</v>
      </c>
      <c r="E13" s="156"/>
      <c r="F13" s="157">
        <v>48931</v>
      </c>
      <c r="G13" s="158"/>
      <c r="H13" s="144"/>
    </row>
    <row r="14" spans="1:8" x14ac:dyDescent="0.15">
      <c r="A14" s="145"/>
      <c r="B14" s="146"/>
      <c r="C14" s="147"/>
      <c r="D14" s="148">
        <v>27780</v>
      </c>
      <c r="E14" s="149"/>
      <c r="F14" s="150">
        <v>25708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3.72</v>
      </c>
      <c r="C19" s="159">
        <f>ROUND(VALUE(SUBSTITUTE(実質収支比率等に係る経年分析!G$48,"▲","-")),2)</f>
        <v>2.63</v>
      </c>
      <c r="D19" s="159">
        <f>ROUND(VALUE(SUBSTITUTE(実質収支比率等に係る経年分析!H$48,"▲","-")),2)</f>
        <v>4.47</v>
      </c>
      <c r="E19" s="159">
        <f>ROUND(VALUE(SUBSTITUTE(実質収支比率等に係る経年分析!I$48,"▲","-")),2)</f>
        <v>2.11</v>
      </c>
      <c r="F19" s="159">
        <f>ROUND(VALUE(SUBSTITUTE(実質収支比率等に係る経年分析!J$48,"▲","-")),2)</f>
        <v>3.17</v>
      </c>
    </row>
    <row r="20" spans="1:11" x14ac:dyDescent="0.15">
      <c r="A20" s="159" t="s">
        <v>49</v>
      </c>
      <c r="B20" s="159">
        <f>ROUND(VALUE(SUBSTITUTE(実質収支比率等に係る経年分析!F$47,"▲","-")),2)</f>
        <v>6.18</v>
      </c>
      <c r="C20" s="159">
        <f>ROUND(VALUE(SUBSTITUTE(実質収支比率等に係る経年分析!G$47,"▲","-")),2)</f>
        <v>7.78</v>
      </c>
      <c r="D20" s="159">
        <f>ROUND(VALUE(SUBSTITUTE(実質収支比率等に係る経年分析!H$47,"▲","-")),2)</f>
        <v>9.0299999999999994</v>
      </c>
      <c r="E20" s="159">
        <f>ROUND(VALUE(SUBSTITUTE(実質収支比率等に係る経年分析!I$47,"▲","-")),2)</f>
        <v>11.01</v>
      </c>
      <c r="F20" s="159">
        <f>ROUND(VALUE(SUBSTITUTE(実質収支比率等に係る経年分析!J$47,"▲","-")),2)</f>
        <v>12.09</v>
      </c>
    </row>
    <row r="21" spans="1:11" x14ac:dyDescent="0.15">
      <c r="A21" s="159" t="s">
        <v>50</v>
      </c>
      <c r="B21" s="159">
        <f>IF(ISNUMBER(VALUE(SUBSTITUTE(実質収支比率等に係る経年分析!F$49,"▲","-"))),ROUND(VALUE(SUBSTITUTE(実質収支比率等に係る経年分析!F$49,"▲","-")),2),NA())</f>
        <v>3.82</v>
      </c>
      <c r="C21" s="159">
        <f>IF(ISNUMBER(VALUE(SUBSTITUTE(実質収支比率等に係る経年分析!G$49,"▲","-"))),ROUND(VALUE(SUBSTITUTE(実質収支比率等に係る経年分析!G$49,"▲","-")),2),NA())</f>
        <v>0.65</v>
      </c>
      <c r="D21" s="159">
        <f>IF(ISNUMBER(VALUE(SUBSTITUTE(実質収支比率等に係る経年分析!H$49,"▲","-"))),ROUND(VALUE(SUBSTITUTE(実質収支比率等に係る経年分析!H$49,"▲","-")),2),NA())</f>
        <v>3.01</v>
      </c>
      <c r="E21" s="159">
        <f>IF(ISNUMBER(VALUE(SUBSTITUTE(実質収支比率等に係る経年分析!I$49,"▲","-"))),ROUND(VALUE(SUBSTITUTE(実質収支比率等に係る経年分析!I$49,"▲","-")),2),NA())</f>
        <v>-0.55000000000000004</v>
      </c>
      <c r="F21" s="159">
        <f>IF(ISNUMBER(VALUE(SUBSTITUTE(実質収支比率等に係る経年分析!J$49,"▲","-"))),ROUND(VALUE(SUBSTITUTE(実質収支比率等に係る経年分析!J$49,"▲","-")),2),NA())</f>
        <v>2.06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観光施設事業特別会計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7.0000000000000007E-2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0.05</v>
      </c>
    </row>
    <row r="31" spans="1:11" x14ac:dyDescent="0.15">
      <c r="A31" s="160" t="str">
        <f>IF(連結実質赤字比率に係る赤字・黒字の構成分析!C$39="",NA(),連結実質赤字比率に係る赤字・黒字の構成分析!C$39)</f>
        <v>母子父子寡婦福祉資金貸付事業特別会計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0.28999999999999998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x14ac:dyDescent="0.15">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0.55000000000000004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1.38</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3.09</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2.85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3.14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4.0999999999999996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5.25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6.79</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11.85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10.97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11.87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13.33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14.05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22021</v>
      </c>
      <c r="E42" s="161"/>
      <c r="F42" s="161"/>
      <c r="G42" s="161">
        <f>'実質公債費比率（分子）の構造'!L$52</f>
        <v>22364</v>
      </c>
      <c r="H42" s="161"/>
      <c r="I42" s="161"/>
      <c r="J42" s="161">
        <f>'実質公債費比率（分子）の構造'!M$52</f>
        <v>22266</v>
      </c>
      <c r="K42" s="161"/>
      <c r="L42" s="161"/>
      <c r="M42" s="161">
        <f>'実質公債費比率（分子）の構造'!N$52</f>
        <v>22230</v>
      </c>
      <c r="N42" s="161"/>
      <c r="O42" s="161"/>
      <c r="P42" s="161">
        <f>'実質公債費比率（分子）の構造'!O$52</f>
        <v>22261</v>
      </c>
    </row>
    <row r="43" spans="1:16" x14ac:dyDescent="0.15">
      <c r="A43" s="161" t="s">
        <v>58</v>
      </c>
      <c r="B43" s="161">
        <f>'実質公債費比率（分子）の構造'!K$51</f>
        <v>3</v>
      </c>
      <c r="C43" s="161"/>
      <c r="D43" s="161"/>
      <c r="E43" s="161">
        <f>'実質公債費比率（分子）の構造'!L$51</f>
        <v>2</v>
      </c>
      <c r="F43" s="161"/>
      <c r="G43" s="161"/>
      <c r="H43" s="161">
        <f>'実質公債費比率（分子）の構造'!M$51</f>
        <v>1</v>
      </c>
      <c r="I43" s="161"/>
      <c r="J43" s="161"/>
      <c r="K43" s="161">
        <f>'実質公債費比率（分子）の構造'!N$51</f>
        <v>1</v>
      </c>
      <c r="L43" s="161"/>
      <c r="M43" s="161"/>
      <c r="N43" s="161">
        <f>'実質公債費比率（分子）の構造'!O$51</f>
        <v>1</v>
      </c>
      <c r="O43" s="161"/>
      <c r="P43" s="161"/>
    </row>
    <row r="44" spans="1:16" x14ac:dyDescent="0.15">
      <c r="A44" s="161" t="s">
        <v>59</v>
      </c>
      <c r="B44" s="161">
        <f>'実質公債費比率（分子）の構造'!K$50</f>
        <v>127</v>
      </c>
      <c r="C44" s="161"/>
      <c r="D44" s="161"/>
      <c r="E44" s="161">
        <f>'実質公債費比率（分子）の構造'!L$50</f>
        <v>85</v>
      </c>
      <c r="F44" s="161"/>
      <c r="G44" s="161"/>
      <c r="H44" s="161">
        <f>'実質公債費比率（分子）の構造'!M$50</f>
        <v>83</v>
      </c>
      <c r="I44" s="161"/>
      <c r="J44" s="161"/>
      <c r="K44" s="161">
        <f>'実質公債費比率（分子）の構造'!N$50</f>
        <v>81</v>
      </c>
      <c r="L44" s="161"/>
      <c r="M44" s="161"/>
      <c r="N44" s="161">
        <f>'実質公債費比率（分子）の構造'!O$50</f>
        <v>67</v>
      </c>
      <c r="O44" s="161"/>
      <c r="P44" s="161"/>
    </row>
    <row r="45" spans="1:16" x14ac:dyDescent="0.15">
      <c r="A45" s="161" t="s">
        <v>60</v>
      </c>
      <c r="B45" s="161" t="str">
        <f>'実質公債費比率（分子）の構造'!K$49</f>
        <v>-</v>
      </c>
      <c r="C45" s="161"/>
      <c r="D45" s="161"/>
      <c r="E45" s="161">
        <f>'実質公債費比率（分子）の構造'!L$49</f>
        <v>92</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5168</v>
      </c>
      <c r="C46" s="161"/>
      <c r="D46" s="161"/>
      <c r="E46" s="161">
        <f>'実質公債費比率（分子）の構造'!L$48</f>
        <v>5106</v>
      </c>
      <c r="F46" s="161"/>
      <c r="G46" s="161"/>
      <c r="H46" s="161">
        <f>'実質公債費比率（分子）の構造'!M$48</f>
        <v>5173</v>
      </c>
      <c r="I46" s="161"/>
      <c r="J46" s="161"/>
      <c r="K46" s="161">
        <f>'実質公債費比率（分子）の構造'!N$48</f>
        <v>5162</v>
      </c>
      <c r="L46" s="161"/>
      <c r="M46" s="161"/>
      <c r="N46" s="161">
        <f>'実質公債費比率（分子）の構造'!O$48</f>
        <v>5097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21985</v>
      </c>
      <c r="C49" s="161"/>
      <c r="D49" s="161"/>
      <c r="E49" s="161">
        <f>'実質公債費比率（分子）の構造'!L$45</f>
        <v>22105</v>
      </c>
      <c r="F49" s="161"/>
      <c r="G49" s="161"/>
      <c r="H49" s="161">
        <f>'実質公債費比率（分子）の構造'!M$45</f>
        <v>22638</v>
      </c>
      <c r="I49" s="161"/>
      <c r="J49" s="161"/>
      <c r="K49" s="161">
        <f>'実質公債費比率（分子）の構造'!N$45</f>
        <v>23051</v>
      </c>
      <c r="L49" s="161"/>
      <c r="M49" s="161"/>
      <c r="N49" s="161">
        <f>'実質公債費比率（分子）の構造'!O$45</f>
        <v>23492</v>
      </c>
      <c r="O49" s="161"/>
      <c r="P49" s="161"/>
    </row>
    <row r="50" spans="1:16" x14ac:dyDescent="0.15">
      <c r="A50" s="161" t="s">
        <v>65</v>
      </c>
      <c r="B50" s="161" t="e">
        <f>NA()</f>
        <v>#N/A</v>
      </c>
      <c r="C50" s="161">
        <f>IF(ISNUMBER('実質公債費比率（分子）の構造'!K$53),'実質公債費比率（分子）の構造'!K$53,NA())</f>
        <v>5262</v>
      </c>
      <c r="D50" s="161" t="e">
        <f>NA()</f>
        <v>#N/A</v>
      </c>
      <c r="E50" s="161" t="e">
        <f>NA()</f>
        <v>#N/A</v>
      </c>
      <c r="F50" s="161">
        <f>IF(ISNUMBER('実質公債費比率（分子）の構造'!L$53),'実質公債費比率（分子）の構造'!L$53,NA())</f>
        <v>5026</v>
      </c>
      <c r="G50" s="161" t="e">
        <f>NA()</f>
        <v>#N/A</v>
      </c>
      <c r="H50" s="161" t="e">
        <f>NA()</f>
        <v>#N/A</v>
      </c>
      <c r="I50" s="161">
        <f>IF(ISNUMBER('実質公債費比率（分子）の構造'!M$53),'実質公債費比率（分子）の構造'!M$53,NA())</f>
        <v>5629</v>
      </c>
      <c r="J50" s="161" t="e">
        <f>NA()</f>
        <v>#N/A</v>
      </c>
      <c r="K50" s="161" t="e">
        <f>NA()</f>
        <v>#N/A</v>
      </c>
      <c r="L50" s="161">
        <f>IF(ISNUMBER('実質公債費比率（分子）の構造'!N$53),'実質公債費比率（分子）の構造'!N$53,NA())</f>
        <v>6065</v>
      </c>
      <c r="M50" s="161" t="e">
        <f>NA()</f>
        <v>#N/A</v>
      </c>
      <c r="N50" s="161" t="e">
        <f>NA()</f>
        <v>#N/A</v>
      </c>
      <c r="O50" s="161">
        <f>IF(ISNUMBER('実質公債費比率（分子）の構造'!O$53),'実質公債費比率（分子）の構造'!O$53,NA())</f>
        <v>6396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187331</v>
      </c>
      <c r="E56" s="160"/>
      <c r="F56" s="160"/>
      <c r="G56" s="160">
        <f>'将来負担比率（分子）の構造'!J$52</f>
        <v>185245</v>
      </c>
      <c r="H56" s="160"/>
      <c r="I56" s="160"/>
      <c r="J56" s="160">
        <f>'将来負担比率（分子）の構造'!K$52</f>
        <v>185818</v>
      </c>
      <c r="K56" s="160"/>
      <c r="L56" s="160"/>
      <c r="M56" s="160">
        <f>'将来負担比率（分子）の構造'!L$52</f>
        <v>184639</v>
      </c>
      <c r="N56" s="160"/>
      <c r="O56" s="160"/>
      <c r="P56" s="160">
        <f>'将来負担比率（分子）の構造'!M$52</f>
        <v>181752</v>
      </c>
    </row>
    <row r="57" spans="1:16" x14ac:dyDescent="0.15">
      <c r="A57" s="160" t="s">
        <v>36</v>
      </c>
      <c r="B57" s="160"/>
      <c r="C57" s="160"/>
      <c r="D57" s="160">
        <f>'将来負担比率（分子）の構造'!I$51</f>
        <v>36432</v>
      </c>
      <c r="E57" s="160"/>
      <c r="F57" s="160"/>
      <c r="G57" s="160">
        <f>'将来負担比率（分子）の構造'!J$51</f>
        <v>39019</v>
      </c>
      <c r="H57" s="160"/>
      <c r="I57" s="160"/>
      <c r="J57" s="160">
        <f>'将来負担比率（分子）の構造'!K$51</f>
        <v>39146</v>
      </c>
      <c r="K57" s="160"/>
      <c r="L57" s="160"/>
      <c r="M57" s="160">
        <f>'将来負担比率（分子）の構造'!L$51</f>
        <v>37701</v>
      </c>
      <c r="N57" s="160"/>
      <c r="O57" s="160"/>
      <c r="P57" s="160">
        <f>'将来負担比率（分子）の構造'!M$51</f>
        <v>35417</v>
      </c>
    </row>
    <row r="58" spans="1:16" x14ac:dyDescent="0.15">
      <c r="A58" s="160" t="s">
        <v>35</v>
      </c>
      <c r="B58" s="160"/>
      <c r="C58" s="160"/>
      <c r="D58" s="160">
        <f>'将来負担比率（分子）の構造'!I$50</f>
        <v>37133</v>
      </c>
      <c r="E58" s="160"/>
      <c r="F58" s="160"/>
      <c r="G58" s="160">
        <f>'将来負担比率（分子）の構造'!J$50</f>
        <v>41042</v>
      </c>
      <c r="H58" s="160"/>
      <c r="I58" s="160"/>
      <c r="J58" s="160">
        <f>'将来負担比率（分子）の構造'!K$50</f>
        <v>44139</v>
      </c>
      <c r="K58" s="160"/>
      <c r="L58" s="160"/>
      <c r="M58" s="160">
        <f>'将来負担比率（分子）の構造'!L$50</f>
        <v>47493</v>
      </c>
      <c r="N58" s="160"/>
      <c r="O58" s="160"/>
      <c r="P58" s="160">
        <f>'将来負担比率（分子）の構造'!M$50</f>
        <v>49305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160</v>
      </c>
      <c r="C61" s="160"/>
      <c r="D61" s="160"/>
      <c r="E61" s="160">
        <f>'将来負担比率（分子）の構造'!J$46</f>
        <v>1640</v>
      </c>
      <c r="F61" s="160"/>
      <c r="G61" s="160"/>
      <c r="H61" s="160">
        <f>'将来負担比率（分子）の構造'!K$46</f>
        <v>2490</v>
      </c>
      <c r="I61" s="160"/>
      <c r="J61" s="160"/>
      <c r="K61" s="160">
        <f>'将来負担比率（分子）の構造'!L$46</f>
        <v>2654</v>
      </c>
      <c r="L61" s="160"/>
      <c r="M61" s="160"/>
      <c r="N61" s="160">
        <f>'将来負担比率（分子）の構造'!M$46</f>
        <v>2142</v>
      </c>
      <c r="O61" s="160"/>
      <c r="P61" s="160"/>
    </row>
    <row r="62" spans="1:16" x14ac:dyDescent="0.15">
      <c r="A62" s="160" t="s">
        <v>29</v>
      </c>
      <c r="B62" s="160">
        <f>'将来負担比率（分子）の構造'!I$45</f>
        <v>25172</v>
      </c>
      <c r="C62" s="160"/>
      <c r="D62" s="160"/>
      <c r="E62" s="160">
        <f>'将来負担比率（分子）の構造'!J$45</f>
        <v>22723</v>
      </c>
      <c r="F62" s="160"/>
      <c r="G62" s="160"/>
      <c r="H62" s="160">
        <f>'将来負担比率（分子）の構造'!K$45</f>
        <v>22639</v>
      </c>
      <c r="I62" s="160"/>
      <c r="J62" s="160"/>
      <c r="K62" s="160">
        <f>'将来負担比率（分子）の構造'!L$45</f>
        <v>21562</v>
      </c>
      <c r="L62" s="160"/>
      <c r="M62" s="160"/>
      <c r="N62" s="160">
        <f>'将来負担比率（分子）の構造'!M$45</f>
        <v>20041</v>
      </c>
      <c r="O62" s="160"/>
      <c r="P62" s="160"/>
    </row>
    <row r="63" spans="1:16" x14ac:dyDescent="0.15">
      <c r="A63" s="160" t="s">
        <v>28</v>
      </c>
      <c r="B63" s="160">
        <f>'将来負担比率（分子）の構造'!I$44</f>
        <v>97</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49999</v>
      </c>
      <c r="C64" s="160"/>
      <c r="D64" s="160"/>
      <c r="E64" s="160">
        <f>'将来負担比率（分子）の構造'!J$43</f>
        <v>48603</v>
      </c>
      <c r="F64" s="160"/>
      <c r="G64" s="160"/>
      <c r="H64" s="160">
        <f>'将来負担比率（分子）の構造'!K$43</f>
        <v>47722</v>
      </c>
      <c r="I64" s="160"/>
      <c r="J64" s="160"/>
      <c r="K64" s="160">
        <f>'将来負担比率（分子）の構造'!L$43</f>
        <v>47259</v>
      </c>
      <c r="L64" s="160"/>
      <c r="M64" s="160"/>
      <c r="N64" s="160">
        <f>'将来負担比率（分子）の構造'!M$43</f>
        <v>46571</v>
      </c>
      <c r="O64" s="160"/>
      <c r="P64" s="160"/>
    </row>
    <row r="65" spans="1:16" x14ac:dyDescent="0.15">
      <c r="A65" s="160" t="s">
        <v>26</v>
      </c>
      <c r="B65" s="160">
        <f>'将来負担比率（分子）の構造'!I$42</f>
        <v>561</v>
      </c>
      <c r="C65" s="160"/>
      <c r="D65" s="160"/>
      <c r="E65" s="160">
        <f>'将来負担比率（分子）の構造'!J$42</f>
        <v>485</v>
      </c>
      <c r="F65" s="160"/>
      <c r="G65" s="160"/>
      <c r="H65" s="160">
        <f>'将来負担比率（分子）の構造'!K$42</f>
        <v>410</v>
      </c>
      <c r="I65" s="160"/>
      <c r="J65" s="160"/>
      <c r="K65" s="160">
        <f>'将来負担比率（分子）の構造'!L$42</f>
        <v>287</v>
      </c>
      <c r="L65" s="160"/>
      <c r="M65" s="160"/>
      <c r="N65" s="160">
        <f>'将来負担比率（分子）の構造'!M$42</f>
        <v>255</v>
      </c>
      <c r="O65" s="160"/>
      <c r="P65" s="160"/>
    </row>
    <row r="66" spans="1:16" x14ac:dyDescent="0.15">
      <c r="A66" s="160" t="s">
        <v>25</v>
      </c>
      <c r="B66" s="160">
        <f>'将来負担比率（分子）の構造'!I$41</f>
        <v>253353</v>
      </c>
      <c r="C66" s="160"/>
      <c r="D66" s="160"/>
      <c r="E66" s="160">
        <f>'将来負担比率（分子）の構造'!J$41</f>
        <v>261589</v>
      </c>
      <c r="F66" s="160"/>
      <c r="G66" s="160"/>
      <c r="H66" s="160">
        <f>'将来負担比率（分子）の構造'!K$41</f>
        <v>265111</v>
      </c>
      <c r="I66" s="160"/>
      <c r="J66" s="160"/>
      <c r="K66" s="160">
        <f>'将来負担比率（分子）の構造'!L$41</f>
        <v>263838</v>
      </c>
      <c r="L66" s="160"/>
      <c r="M66" s="160"/>
      <c r="N66" s="160">
        <f>'将来負担比率（分子）の構造'!M$41</f>
        <v>262008</v>
      </c>
      <c r="O66" s="160"/>
      <c r="P66" s="160"/>
    </row>
    <row r="67" spans="1:16" x14ac:dyDescent="0.15">
      <c r="A67" s="160" t="s">
        <v>69</v>
      </c>
      <c r="B67" s="160" t="e">
        <f>NA()</f>
        <v>#N/A</v>
      </c>
      <c r="C67" s="160">
        <f>IF(ISNUMBER('将来負担比率（分子）の構造'!I$53), IF('将来負担比率（分子）の構造'!I$53 &lt; 0, 0, '将来負担比率（分子）の構造'!I$53), NA())</f>
        <v>68445</v>
      </c>
      <c r="D67" s="160" t="e">
        <f>NA()</f>
        <v>#N/A</v>
      </c>
      <c r="E67" s="160" t="e">
        <f>NA()</f>
        <v>#N/A</v>
      </c>
      <c r="F67" s="160">
        <f>IF(ISNUMBER('将来負担比率（分子）の構造'!J$53), IF('将来負担比率（分子）の構造'!J$53 &lt; 0, 0, '将来負担比率（分子）の構造'!J$53), NA())</f>
        <v>69734</v>
      </c>
      <c r="G67" s="160" t="e">
        <f>NA()</f>
        <v>#N/A</v>
      </c>
      <c r="H67" s="160" t="e">
        <f>NA()</f>
        <v>#N/A</v>
      </c>
      <c r="I67" s="160">
        <f>IF(ISNUMBER('将来負担比率（分子）の構造'!K$53), IF('将来負担比率（分子）の構造'!K$53 &lt; 0, 0, '将来負担比率（分子）の構造'!K$53), NA())</f>
        <v>69268</v>
      </c>
      <c r="J67" s="160" t="e">
        <f>NA()</f>
        <v>#N/A</v>
      </c>
      <c r="K67" s="160" t="e">
        <f>NA()</f>
        <v>#N/A</v>
      </c>
      <c r="L67" s="160">
        <f>IF(ISNUMBER('将来負担比率（分子）の構造'!L$53), IF('将来負担比率（分子）の構造'!L$53 &lt; 0, 0, '将来負担比率（分子）の構造'!L$53), NA())</f>
        <v>65766</v>
      </c>
      <c r="M67" s="160" t="e">
        <f>NA()</f>
        <v>#N/A</v>
      </c>
      <c r="N67" s="160" t="e">
        <f>NA()</f>
        <v>#N/A</v>
      </c>
      <c r="O67" s="160">
        <f>IF(ISNUMBER('将来負担比率（分子）の構造'!M$53), IF('将来負担比率（分子）の構造'!M$53 &lt; 0, 0, '将来負担比率（分子）の構造'!M$53), NA())</f>
        <v>64542</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9203</v>
      </c>
      <c r="C72" s="164">
        <f>基金残高に係る経年分析!G55</f>
        <v>11084</v>
      </c>
      <c r="D72" s="164">
        <f>基金残高に係る経年分析!H55</f>
        <v>12099</v>
      </c>
    </row>
    <row r="73" spans="1:16" x14ac:dyDescent="0.15">
      <c r="A73" s="163" t="s">
        <v>72</v>
      </c>
      <c r="B73" s="164">
        <f>基金残高に係る経年分析!F56</f>
        <v>8616</v>
      </c>
      <c r="C73" s="164">
        <f>基金残高に係る経年分析!G56</f>
        <v>9517</v>
      </c>
      <c r="D73" s="164">
        <f>基金残高に係る経年分析!H56</f>
        <v>9830</v>
      </c>
    </row>
    <row r="74" spans="1:16" x14ac:dyDescent="0.15">
      <c r="A74" s="163" t="s">
        <v>73</v>
      </c>
      <c r="B74" s="164">
        <f>基金残高に係る経年分析!F57</f>
        <v>26803</v>
      </c>
      <c r="C74" s="164">
        <f>基金残高に係る経年分析!G57</f>
        <v>27586</v>
      </c>
      <c r="D74" s="164">
        <f>基金残高に係る経年分析!H57</f>
        <v>27309</v>
      </c>
    </row>
  </sheetData>
  <sheetProtection algorithmName="SHA-512" hashValue="QITz8qPDU4llhZ5vTGwIl9L2qkML6XvxDrFf+lArj8g0yROonuQx0aZMWERe3A6f8FdtzvO555aFR7qCY7D6uQ==" saltValue="ioPHtyokvhIAinNwXWtb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election activeCell="B21" sqref="B21:BF21"/>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219</v>
      </c>
      <c r="C5" s="741"/>
      <c r="D5" s="741"/>
      <c r="E5" s="741"/>
      <c r="F5" s="741"/>
      <c r="G5" s="741"/>
      <c r="H5" s="741"/>
      <c r="I5" s="741"/>
      <c r="J5" s="741"/>
      <c r="K5" s="741"/>
      <c r="L5" s="741"/>
      <c r="M5" s="741"/>
      <c r="N5" s="741"/>
      <c r="O5" s="741"/>
      <c r="P5" s="741"/>
      <c r="Q5" s="742"/>
      <c r="R5" s="706">
        <v>55325943</v>
      </c>
      <c r="S5" s="707"/>
      <c r="T5" s="707"/>
      <c r="U5" s="707"/>
      <c r="V5" s="707"/>
      <c r="W5" s="707"/>
      <c r="X5" s="707"/>
      <c r="Y5" s="753"/>
      <c r="Z5" s="771">
        <v>26.6</v>
      </c>
      <c r="AA5" s="771"/>
      <c r="AB5" s="771"/>
      <c r="AC5" s="771"/>
      <c r="AD5" s="772">
        <v>51546169</v>
      </c>
      <c r="AE5" s="772"/>
      <c r="AF5" s="772"/>
      <c r="AG5" s="772"/>
      <c r="AH5" s="772"/>
      <c r="AI5" s="772"/>
      <c r="AJ5" s="772"/>
      <c r="AK5" s="772"/>
      <c r="AL5" s="754">
        <v>54</v>
      </c>
      <c r="AM5" s="723"/>
      <c r="AN5" s="723"/>
      <c r="AO5" s="755"/>
      <c r="AP5" s="740" t="s">
        <v>220</v>
      </c>
      <c r="AQ5" s="741"/>
      <c r="AR5" s="741"/>
      <c r="AS5" s="741"/>
      <c r="AT5" s="741"/>
      <c r="AU5" s="741"/>
      <c r="AV5" s="741"/>
      <c r="AW5" s="741"/>
      <c r="AX5" s="741"/>
      <c r="AY5" s="741"/>
      <c r="AZ5" s="741"/>
      <c r="BA5" s="741"/>
      <c r="BB5" s="741"/>
      <c r="BC5" s="741"/>
      <c r="BD5" s="741"/>
      <c r="BE5" s="741"/>
      <c r="BF5" s="742"/>
      <c r="BG5" s="641">
        <v>49667466</v>
      </c>
      <c r="BH5" s="644"/>
      <c r="BI5" s="644"/>
      <c r="BJ5" s="644"/>
      <c r="BK5" s="644"/>
      <c r="BL5" s="644"/>
      <c r="BM5" s="644"/>
      <c r="BN5" s="645"/>
      <c r="BO5" s="703">
        <v>89.8</v>
      </c>
      <c r="BP5" s="703"/>
      <c r="BQ5" s="703"/>
      <c r="BR5" s="703"/>
      <c r="BS5" s="704">
        <v>905432</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x14ac:dyDescent="0.15">
      <c r="B6" s="638" t="s">
        <v>224</v>
      </c>
      <c r="C6" s="639"/>
      <c r="D6" s="639"/>
      <c r="E6" s="639"/>
      <c r="F6" s="639"/>
      <c r="G6" s="639"/>
      <c r="H6" s="639"/>
      <c r="I6" s="639"/>
      <c r="J6" s="639"/>
      <c r="K6" s="639"/>
      <c r="L6" s="639"/>
      <c r="M6" s="639"/>
      <c r="N6" s="639"/>
      <c r="O6" s="639"/>
      <c r="P6" s="639"/>
      <c r="Q6" s="640"/>
      <c r="R6" s="641">
        <v>961867</v>
      </c>
      <c r="S6" s="644"/>
      <c r="T6" s="644"/>
      <c r="U6" s="644"/>
      <c r="V6" s="644"/>
      <c r="W6" s="644"/>
      <c r="X6" s="644"/>
      <c r="Y6" s="645"/>
      <c r="Z6" s="703">
        <v>0.5</v>
      </c>
      <c r="AA6" s="703"/>
      <c r="AB6" s="703"/>
      <c r="AC6" s="703"/>
      <c r="AD6" s="704">
        <v>961867</v>
      </c>
      <c r="AE6" s="704"/>
      <c r="AF6" s="704"/>
      <c r="AG6" s="704"/>
      <c r="AH6" s="704"/>
      <c r="AI6" s="704"/>
      <c r="AJ6" s="704"/>
      <c r="AK6" s="704"/>
      <c r="AL6" s="646">
        <v>1</v>
      </c>
      <c r="AM6" s="647"/>
      <c r="AN6" s="647"/>
      <c r="AO6" s="705"/>
      <c r="AP6" s="638" t="s">
        <v>225</v>
      </c>
      <c r="AQ6" s="639"/>
      <c r="AR6" s="639"/>
      <c r="AS6" s="639"/>
      <c r="AT6" s="639"/>
      <c r="AU6" s="639"/>
      <c r="AV6" s="639"/>
      <c r="AW6" s="639"/>
      <c r="AX6" s="639"/>
      <c r="AY6" s="639"/>
      <c r="AZ6" s="639"/>
      <c r="BA6" s="639"/>
      <c r="BB6" s="639"/>
      <c r="BC6" s="639"/>
      <c r="BD6" s="639"/>
      <c r="BE6" s="639"/>
      <c r="BF6" s="640"/>
      <c r="BG6" s="641">
        <v>49667466</v>
      </c>
      <c r="BH6" s="644"/>
      <c r="BI6" s="644"/>
      <c r="BJ6" s="644"/>
      <c r="BK6" s="644"/>
      <c r="BL6" s="644"/>
      <c r="BM6" s="644"/>
      <c r="BN6" s="645"/>
      <c r="BO6" s="703">
        <v>89.8</v>
      </c>
      <c r="BP6" s="703"/>
      <c r="BQ6" s="703"/>
      <c r="BR6" s="703"/>
      <c r="BS6" s="704">
        <v>905432</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807089</v>
      </c>
      <c r="CS6" s="644"/>
      <c r="CT6" s="644"/>
      <c r="CU6" s="644"/>
      <c r="CV6" s="644"/>
      <c r="CW6" s="644"/>
      <c r="CX6" s="644"/>
      <c r="CY6" s="645"/>
      <c r="CZ6" s="754">
        <v>0.4</v>
      </c>
      <c r="DA6" s="723"/>
      <c r="DB6" s="723"/>
      <c r="DC6" s="757"/>
      <c r="DD6" s="649" t="s">
        <v>123</v>
      </c>
      <c r="DE6" s="644"/>
      <c r="DF6" s="644"/>
      <c r="DG6" s="644"/>
      <c r="DH6" s="644"/>
      <c r="DI6" s="644"/>
      <c r="DJ6" s="644"/>
      <c r="DK6" s="644"/>
      <c r="DL6" s="644"/>
      <c r="DM6" s="644"/>
      <c r="DN6" s="644"/>
      <c r="DO6" s="644"/>
      <c r="DP6" s="645"/>
      <c r="DQ6" s="649">
        <v>805280</v>
      </c>
      <c r="DR6" s="644"/>
      <c r="DS6" s="644"/>
      <c r="DT6" s="644"/>
      <c r="DU6" s="644"/>
      <c r="DV6" s="644"/>
      <c r="DW6" s="644"/>
      <c r="DX6" s="644"/>
      <c r="DY6" s="644"/>
      <c r="DZ6" s="644"/>
      <c r="EA6" s="644"/>
      <c r="EB6" s="644"/>
      <c r="EC6" s="684"/>
    </row>
    <row r="7" spans="2:143" ht="11.25" customHeight="1" x14ac:dyDescent="0.15">
      <c r="B7" s="638" t="s">
        <v>227</v>
      </c>
      <c r="C7" s="639"/>
      <c r="D7" s="639"/>
      <c r="E7" s="639"/>
      <c r="F7" s="639"/>
      <c r="G7" s="639"/>
      <c r="H7" s="639"/>
      <c r="I7" s="639"/>
      <c r="J7" s="639"/>
      <c r="K7" s="639"/>
      <c r="L7" s="639"/>
      <c r="M7" s="639"/>
      <c r="N7" s="639"/>
      <c r="O7" s="639"/>
      <c r="P7" s="639"/>
      <c r="Q7" s="640"/>
      <c r="R7" s="641">
        <v>92430</v>
      </c>
      <c r="S7" s="644"/>
      <c r="T7" s="644"/>
      <c r="U7" s="644"/>
      <c r="V7" s="644"/>
      <c r="W7" s="644"/>
      <c r="X7" s="644"/>
      <c r="Y7" s="645"/>
      <c r="Z7" s="703">
        <v>0</v>
      </c>
      <c r="AA7" s="703"/>
      <c r="AB7" s="703"/>
      <c r="AC7" s="703"/>
      <c r="AD7" s="704">
        <v>92430</v>
      </c>
      <c r="AE7" s="704"/>
      <c r="AF7" s="704"/>
      <c r="AG7" s="704"/>
      <c r="AH7" s="704"/>
      <c r="AI7" s="704"/>
      <c r="AJ7" s="704"/>
      <c r="AK7" s="704"/>
      <c r="AL7" s="646">
        <v>0.1</v>
      </c>
      <c r="AM7" s="647"/>
      <c r="AN7" s="647"/>
      <c r="AO7" s="705"/>
      <c r="AP7" s="638" t="s">
        <v>228</v>
      </c>
      <c r="AQ7" s="639"/>
      <c r="AR7" s="639"/>
      <c r="AS7" s="639"/>
      <c r="AT7" s="639"/>
      <c r="AU7" s="639"/>
      <c r="AV7" s="639"/>
      <c r="AW7" s="639"/>
      <c r="AX7" s="639"/>
      <c r="AY7" s="639"/>
      <c r="AZ7" s="639"/>
      <c r="BA7" s="639"/>
      <c r="BB7" s="639"/>
      <c r="BC7" s="639"/>
      <c r="BD7" s="639"/>
      <c r="BE7" s="639"/>
      <c r="BF7" s="640"/>
      <c r="BG7" s="641">
        <v>25657201</v>
      </c>
      <c r="BH7" s="644"/>
      <c r="BI7" s="644"/>
      <c r="BJ7" s="644"/>
      <c r="BK7" s="644"/>
      <c r="BL7" s="644"/>
      <c r="BM7" s="644"/>
      <c r="BN7" s="645"/>
      <c r="BO7" s="703">
        <v>46.4</v>
      </c>
      <c r="BP7" s="703"/>
      <c r="BQ7" s="703"/>
      <c r="BR7" s="703"/>
      <c r="BS7" s="704">
        <v>905432</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17437346</v>
      </c>
      <c r="CS7" s="644"/>
      <c r="CT7" s="644"/>
      <c r="CU7" s="644"/>
      <c r="CV7" s="644"/>
      <c r="CW7" s="644"/>
      <c r="CX7" s="644"/>
      <c r="CY7" s="645"/>
      <c r="CZ7" s="703">
        <v>8.6</v>
      </c>
      <c r="DA7" s="703"/>
      <c r="DB7" s="703"/>
      <c r="DC7" s="703"/>
      <c r="DD7" s="649">
        <v>1232293</v>
      </c>
      <c r="DE7" s="644"/>
      <c r="DF7" s="644"/>
      <c r="DG7" s="644"/>
      <c r="DH7" s="644"/>
      <c r="DI7" s="644"/>
      <c r="DJ7" s="644"/>
      <c r="DK7" s="644"/>
      <c r="DL7" s="644"/>
      <c r="DM7" s="644"/>
      <c r="DN7" s="644"/>
      <c r="DO7" s="644"/>
      <c r="DP7" s="645"/>
      <c r="DQ7" s="649">
        <v>13780041</v>
      </c>
      <c r="DR7" s="644"/>
      <c r="DS7" s="644"/>
      <c r="DT7" s="644"/>
      <c r="DU7" s="644"/>
      <c r="DV7" s="644"/>
      <c r="DW7" s="644"/>
      <c r="DX7" s="644"/>
      <c r="DY7" s="644"/>
      <c r="DZ7" s="644"/>
      <c r="EA7" s="644"/>
      <c r="EB7" s="644"/>
      <c r="EC7" s="684"/>
    </row>
    <row r="8" spans="2:143" ht="11.25" customHeight="1" x14ac:dyDescent="0.15">
      <c r="B8" s="638" t="s">
        <v>230</v>
      </c>
      <c r="C8" s="639"/>
      <c r="D8" s="639"/>
      <c r="E8" s="639"/>
      <c r="F8" s="639"/>
      <c r="G8" s="639"/>
      <c r="H8" s="639"/>
      <c r="I8" s="639"/>
      <c r="J8" s="639"/>
      <c r="K8" s="639"/>
      <c r="L8" s="639"/>
      <c r="M8" s="639"/>
      <c r="N8" s="639"/>
      <c r="O8" s="639"/>
      <c r="P8" s="639"/>
      <c r="Q8" s="640"/>
      <c r="R8" s="641">
        <v>166989</v>
      </c>
      <c r="S8" s="644"/>
      <c r="T8" s="644"/>
      <c r="U8" s="644"/>
      <c r="V8" s="644"/>
      <c r="W8" s="644"/>
      <c r="X8" s="644"/>
      <c r="Y8" s="645"/>
      <c r="Z8" s="703">
        <v>0.1</v>
      </c>
      <c r="AA8" s="703"/>
      <c r="AB8" s="703"/>
      <c r="AC8" s="703"/>
      <c r="AD8" s="704">
        <v>166989</v>
      </c>
      <c r="AE8" s="704"/>
      <c r="AF8" s="704"/>
      <c r="AG8" s="704"/>
      <c r="AH8" s="704"/>
      <c r="AI8" s="704"/>
      <c r="AJ8" s="704"/>
      <c r="AK8" s="704"/>
      <c r="AL8" s="646">
        <v>0.2</v>
      </c>
      <c r="AM8" s="647"/>
      <c r="AN8" s="647"/>
      <c r="AO8" s="705"/>
      <c r="AP8" s="638" t="s">
        <v>231</v>
      </c>
      <c r="AQ8" s="639"/>
      <c r="AR8" s="639"/>
      <c r="AS8" s="639"/>
      <c r="AT8" s="639"/>
      <c r="AU8" s="639"/>
      <c r="AV8" s="639"/>
      <c r="AW8" s="639"/>
      <c r="AX8" s="639"/>
      <c r="AY8" s="639"/>
      <c r="AZ8" s="639"/>
      <c r="BA8" s="639"/>
      <c r="BB8" s="639"/>
      <c r="BC8" s="639"/>
      <c r="BD8" s="639"/>
      <c r="BE8" s="639"/>
      <c r="BF8" s="640"/>
      <c r="BG8" s="641">
        <v>683509</v>
      </c>
      <c r="BH8" s="644"/>
      <c r="BI8" s="644"/>
      <c r="BJ8" s="644"/>
      <c r="BK8" s="644"/>
      <c r="BL8" s="644"/>
      <c r="BM8" s="644"/>
      <c r="BN8" s="645"/>
      <c r="BO8" s="703">
        <v>1.2</v>
      </c>
      <c r="BP8" s="703"/>
      <c r="BQ8" s="703"/>
      <c r="BR8" s="703"/>
      <c r="BS8" s="649" t="s">
        <v>123</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84021791</v>
      </c>
      <c r="CS8" s="644"/>
      <c r="CT8" s="644"/>
      <c r="CU8" s="644"/>
      <c r="CV8" s="644"/>
      <c r="CW8" s="644"/>
      <c r="CX8" s="644"/>
      <c r="CY8" s="645"/>
      <c r="CZ8" s="703">
        <v>41.2</v>
      </c>
      <c r="DA8" s="703"/>
      <c r="DB8" s="703"/>
      <c r="DC8" s="703"/>
      <c r="DD8" s="649">
        <v>1024081</v>
      </c>
      <c r="DE8" s="644"/>
      <c r="DF8" s="644"/>
      <c r="DG8" s="644"/>
      <c r="DH8" s="644"/>
      <c r="DI8" s="644"/>
      <c r="DJ8" s="644"/>
      <c r="DK8" s="644"/>
      <c r="DL8" s="644"/>
      <c r="DM8" s="644"/>
      <c r="DN8" s="644"/>
      <c r="DO8" s="644"/>
      <c r="DP8" s="645"/>
      <c r="DQ8" s="649">
        <v>37826466</v>
      </c>
      <c r="DR8" s="644"/>
      <c r="DS8" s="644"/>
      <c r="DT8" s="644"/>
      <c r="DU8" s="644"/>
      <c r="DV8" s="644"/>
      <c r="DW8" s="644"/>
      <c r="DX8" s="644"/>
      <c r="DY8" s="644"/>
      <c r="DZ8" s="644"/>
      <c r="EA8" s="644"/>
      <c r="EB8" s="644"/>
      <c r="EC8" s="684"/>
    </row>
    <row r="9" spans="2:143" ht="11.25" customHeight="1" x14ac:dyDescent="0.15">
      <c r="B9" s="638" t="s">
        <v>233</v>
      </c>
      <c r="C9" s="639"/>
      <c r="D9" s="639"/>
      <c r="E9" s="639"/>
      <c r="F9" s="639"/>
      <c r="G9" s="639"/>
      <c r="H9" s="639"/>
      <c r="I9" s="639"/>
      <c r="J9" s="639"/>
      <c r="K9" s="639"/>
      <c r="L9" s="639"/>
      <c r="M9" s="639"/>
      <c r="N9" s="639"/>
      <c r="O9" s="639"/>
      <c r="P9" s="639"/>
      <c r="Q9" s="640"/>
      <c r="R9" s="641">
        <v>171898</v>
      </c>
      <c r="S9" s="644"/>
      <c r="T9" s="644"/>
      <c r="U9" s="644"/>
      <c r="V9" s="644"/>
      <c r="W9" s="644"/>
      <c r="X9" s="644"/>
      <c r="Y9" s="645"/>
      <c r="Z9" s="703">
        <v>0.1</v>
      </c>
      <c r="AA9" s="703"/>
      <c r="AB9" s="703"/>
      <c r="AC9" s="703"/>
      <c r="AD9" s="704">
        <v>171898</v>
      </c>
      <c r="AE9" s="704"/>
      <c r="AF9" s="704"/>
      <c r="AG9" s="704"/>
      <c r="AH9" s="704"/>
      <c r="AI9" s="704"/>
      <c r="AJ9" s="704"/>
      <c r="AK9" s="704"/>
      <c r="AL9" s="646">
        <v>0.2</v>
      </c>
      <c r="AM9" s="647"/>
      <c r="AN9" s="647"/>
      <c r="AO9" s="705"/>
      <c r="AP9" s="638" t="s">
        <v>234</v>
      </c>
      <c r="AQ9" s="639"/>
      <c r="AR9" s="639"/>
      <c r="AS9" s="639"/>
      <c r="AT9" s="639"/>
      <c r="AU9" s="639"/>
      <c r="AV9" s="639"/>
      <c r="AW9" s="639"/>
      <c r="AX9" s="639"/>
      <c r="AY9" s="639"/>
      <c r="AZ9" s="639"/>
      <c r="BA9" s="639"/>
      <c r="BB9" s="639"/>
      <c r="BC9" s="639"/>
      <c r="BD9" s="639"/>
      <c r="BE9" s="639"/>
      <c r="BF9" s="640"/>
      <c r="BG9" s="641">
        <v>19254005</v>
      </c>
      <c r="BH9" s="644"/>
      <c r="BI9" s="644"/>
      <c r="BJ9" s="644"/>
      <c r="BK9" s="644"/>
      <c r="BL9" s="644"/>
      <c r="BM9" s="644"/>
      <c r="BN9" s="645"/>
      <c r="BO9" s="703">
        <v>34.799999999999997</v>
      </c>
      <c r="BP9" s="703"/>
      <c r="BQ9" s="703"/>
      <c r="BR9" s="703"/>
      <c r="BS9" s="649" t="s">
        <v>123</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31047499</v>
      </c>
      <c r="CS9" s="644"/>
      <c r="CT9" s="644"/>
      <c r="CU9" s="644"/>
      <c r="CV9" s="644"/>
      <c r="CW9" s="644"/>
      <c r="CX9" s="644"/>
      <c r="CY9" s="645"/>
      <c r="CZ9" s="703">
        <v>15.2</v>
      </c>
      <c r="DA9" s="703"/>
      <c r="DB9" s="703"/>
      <c r="DC9" s="703"/>
      <c r="DD9" s="649">
        <v>2163222</v>
      </c>
      <c r="DE9" s="644"/>
      <c r="DF9" s="644"/>
      <c r="DG9" s="644"/>
      <c r="DH9" s="644"/>
      <c r="DI9" s="644"/>
      <c r="DJ9" s="644"/>
      <c r="DK9" s="644"/>
      <c r="DL9" s="644"/>
      <c r="DM9" s="644"/>
      <c r="DN9" s="644"/>
      <c r="DO9" s="644"/>
      <c r="DP9" s="645"/>
      <c r="DQ9" s="649">
        <v>10377101</v>
      </c>
      <c r="DR9" s="644"/>
      <c r="DS9" s="644"/>
      <c r="DT9" s="644"/>
      <c r="DU9" s="644"/>
      <c r="DV9" s="644"/>
      <c r="DW9" s="644"/>
      <c r="DX9" s="644"/>
      <c r="DY9" s="644"/>
      <c r="DZ9" s="644"/>
      <c r="EA9" s="644"/>
      <c r="EB9" s="644"/>
      <c r="EC9" s="684"/>
    </row>
    <row r="10" spans="2:143" ht="11.25" customHeight="1" x14ac:dyDescent="0.15">
      <c r="B10" s="638" t="s">
        <v>236</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237</v>
      </c>
      <c r="AE10" s="704"/>
      <c r="AF10" s="704"/>
      <c r="AG10" s="704"/>
      <c r="AH10" s="704"/>
      <c r="AI10" s="704"/>
      <c r="AJ10" s="704"/>
      <c r="AK10" s="704"/>
      <c r="AL10" s="646" t="s">
        <v>237</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1136062</v>
      </c>
      <c r="BH10" s="644"/>
      <c r="BI10" s="644"/>
      <c r="BJ10" s="644"/>
      <c r="BK10" s="644"/>
      <c r="BL10" s="644"/>
      <c r="BM10" s="644"/>
      <c r="BN10" s="645"/>
      <c r="BO10" s="703">
        <v>2.1</v>
      </c>
      <c r="BP10" s="703"/>
      <c r="BQ10" s="703"/>
      <c r="BR10" s="703"/>
      <c r="BS10" s="649" t="s">
        <v>237</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t="s">
        <v>237</v>
      </c>
      <c r="CS10" s="644"/>
      <c r="CT10" s="644"/>
      <c r="CU10" s="644"/>
      <c r="CV10" s="644"/>
      <c r="CW10" s="644"/>
      <c r="CX10" s="644"/>
      <c r="CY10" s="645"/>
      <c r="CZ10" s="703" t="s">
        <v>123</v>
      </c>
      <c r="DA10" s="703"/>
      <c r="DB10" s="703"/>
      <c r="DC10" s="703"/>
      <c r="DD10" s="649" t="s">
        <v>123</v>
      </c>
      <c r="DE10" s="644"/>
      <c r="DF10" s="644"/>
      <c r="DG10" s="644"/>
      <c r="DH10" s="644"/>
      <c r="DI10" s="644"/>
      <c r="DJ10" s="644"/>
      <c r="DK10" s="644"/>
      <c r="DL10" s="644"/>
      <c r="DM10" s="644"/>
      <c r="DN10" s="644"/>
      <c r="DO10" s="644"/>
      <c r="DP10" s="645"/>
      <c r="DQ10" s="649" t="s">
        <v>123</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237</v>
      </c>
      <c r="AE11" s="704"/>
      <c r="AF11" s="704"/>
      <c r="AG11" s="704"/>
      <c r="AH11" s="704"/>
      <c r="AI11" s="704"/>
      <c r="AJ11" s="704"/>
      <c r="AK11" s="704"/>
      <c r="AL11" s="646" t="s">
        <v>237</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4583625</v>
      </c>
      <c r="BH11" s="644"/>
      <c r="BI11" s="644"/>
      <c r="BJ11" s="644"/>
      <c r="BK11" s="644"/>
      <c r="BL11" s="644"/>
      <c r="BM11" s="644"/>
      <c r="BN11" s="645"/>
      <c r="BO11" s="703">
        <v>8.3000000000000007</v>
      </c>
      <c r="BP11" s="703"/>
      <c r="BQ11" s="703"/>
      <c r="BR11" s="703"/>
      <c r="BS11" s="649">
        <v>905432</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4277724</v>
      </c>
      <c r="CS11" s="644"/>
      <c r="CT11" s="644"/>
      <c r="CU11" s="644"/>
      <c r="CV11" s="644"/>
      <c r="CW11" s="644"/>
      <c r="CX11" s="644"/>
      <c r="CY11" s="645"/>
      <c r="CZ11" s="703">
        <v>2.1</v>
      </c>
      <c r="DA11" s="703"/>
      <c r="DB11" s="703"/>
      <c r="DC11" s="703"/>
      <c r="DD11" s="649">
        <v>1091889</v>
      </c>
      <c r="DE11" s="644"/>
      <c r="DF11" s="644"/>
      <c r="DG11" s="644"/>
      <c r="DH11" s="644"/>
      <c r="DI11" s="644"/>
      <c r="DJ11" s="644"/>
      <c r="DK11" s="644"/>
      <c r="DL11" s="644"/>
      <c r="DM11" s="644"/>
      <c r="DN11" s="644"/>
      <c r="DO11" s="644"/>
      <c r="DP11" s="645"/>
      <c r="DQ11" s="649">
        <v>1446850</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7956299</v>
      </c>
      <c r="S12" s="644"/>
      <c r="T12" s="644"/>
      <c r="U12" s="644"/>
      <c r="V12" s="644"/>
      <c r="W12" s="644"/>
      <c r="X12" s="644"/>
      <c r="Y12" s="645"/>
      <c r="Z12" s="703">
        <v>3.8</v>
      </c>
      <c r="AA12" s="703"/>
      <c r="AB12" s="703"/>
      <c r="AC12" s="703"/>
      <c r="AD12" s="704">
        <v>7956299</v>
      </c>
      <c r="AE12" s="704"/>
      <c r="AF12" s="704"/>
      <c r="AG12" s="704"/>
      <c r="AH12" s="704"/>
      <c r="AI12" s="704"/>
      <c r="AJ12" s="704"/>
      <c r="AK12" s="704"/>
      <c r="AL12" s="646">
        <v>8.3000000000000007</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20320154</v>
      </c>
      <c r="BH12" s="644"/>
      <c r="BI12" s="644"/>
      <c r="BJ12" s="644"/>
      <c r="BK12" s="644"/>
      <c r="BL12" s="644"/>
      <c r="BM12" s="644"/>
      <c r="BN12" s="645"/>
      <c r="BO12" s="703">
        <v>36.700000000000003</v>
      </c>
      <c r="BP12" s="703"/>
      <c r="BQ12" s="703"/>
      <c r="BR12" s="703"/>
      <c r="BS12" s="649" t="s">
        <v>123</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4476334</v>
      </c>
      <c r="CS12" s="644"/>
      <c r="CT12" s="644"/>
      <c r="CU12" s="644"/>
      <c r="CV12" s="644"/>
      <c r="CW12" s="644"/>
      <c r="CX12" s="644"/>
      <c r="CY12" s="645"/>
      <c r="CZ12" s="703">
        <v>2.2000000000000002</v>
      </c>
      <c r="DA12" s="703"/>
      <c r="DB12" s="703"/>
      <c r="DC12" s="703"/>
      <c r="DD12" s="649">
        <v>145830</v>
      </c>
      <c r="DE12" s="644"/>
      <c r="DF12" s="644"/>
      <c r="DG12" s="644"/>
      <c r="DH12" s="644"/>
      <c r="DI12" s="644"/>
      <c r="DJ12" s="644"/>
      <c r="DK12" s="644"/>
      <c r="DL12" s="644"/>
      <c r="DM12" s="644"/>
      <c r="DN12" s="644"/>
      <c r="DO12" s="644"/>
      <c r="DP12" s="645"/>
      <c r="DQ12" s="649">
        <v>2246731</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v>57619</v>
      </c>
      <c r="S13" s="644"/>
      <c r="T13" s="644"/>
      <c r="U13" s="644"/>
      <c r="V13" s="644"/>
      <c r="W13" s="644"/>
      <c r="X13" s="644"/>
      <c r="Y13" s="645"/>
      <c r="Z13" s="703">
        <v>0</v>
      </c>
      <c r="AA13" s="703"/>
      <c r="AB13" s="703"/>
      <c r="AC13" s="703"/>
      <c r="AD13" s="704">
        <v>57619</v>
      </c>
      <c r="AE13" s="704"/>
      <c r="AF13" s="704"/>
      <c r="AG13" s="704"/>
      <c r="AH13" s="704"/>
      <c r="AI13" s="704"/>
      <c r="AJ13" s="704"/>
      <c r="AK13" s="704"/>
      <c r="AL13" s="646">
        <v>0.1</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20019314</v>
      </c>
      <c r="BH13" s="644"/>
      <c r="BI13" s="644"/>
      <c r="BJ13" s="644"/>
      <c r="BK13" s="644"/>
      <c r="BL13" s="644"/>
      <c r="BM13" s="644"/>
      <c r="BN13" s="645"/>
      <c r="BO13" s="703">
        <v>36.200000000000003</v>
      </c>
      <c r="BP13" s="703"/>
      <c r="BQ13" s="703"/>
      <c r="BR13" s="703"/>
      <c r="BS13" s="649" t="s">
        <v>123</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21808392</v>
      </c>
      <c r="CS13" s="644"/>
      <c r="CT13" s="644"/>
      <c r="CU13" s="644"/>
      <c r="CV13" s="644"/>
      <c r="CW13" s="644"/>
      <c r="CX13" s="644"/>
      <c r="CY13" s="645"/>
      <c r="CZ13" s="703">
        <v>10.7</v>
      </c>
      <c r="DA13" s="703"/>
      <c r="DB13" s="703"/>
      <c r="DC13" s="703"/>
      <c r="DD13" s="649">
        <v>10900638</v>
      </c>
      <c r="DE13" s="644"/>
      <c r="DF13" s="644"/>
      <c r="DG13" s="644"/>
      <c r="DH13" s="644"/>
      <c r="DI13" s="644"/>
      <c r="DJ13" s="644"/>
      <c r="DK13" s="644"/>
      <c r="DL13" s="644"/>
      <c r="DM13" s="644"/>
      <c r="DN13" s="644"/>
      <c r="DO13" s="644"/>
      <c r="DP13" s="645"/>
      <c r="DQ13" s="649">
        <v>10523460</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237</v>
      </c>
      <c r="AA14" s="703"/>
      <c r="AB14" s="703"/>
      <c r="AC14" s="703"/>
      <c r="AD14" s="704" t="s">
        <v>123</v>
      </c>
      <c r="AE14" s="704"/>
      <c r="AF14" s="704"/>
      <c r="AG14" s="704"/>
      <c r="AH14" s="704"/>
      <c r="AI14" s="704"/>
      <c r="AJ14" s="704"/>
      <c r="AK14" s="704"/>
      <c r="AL14" s="646" t="s">
        <v>123</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873987</v>
      </c>
      <c r="BH14" s="644"/>
      <c r="BI14" s="644"/>
      <c r="BJ14" s="644"/>
      <c r="BK14" s="644"/>
      <c r="BL14" s="644"/>
      <c r="BM14" s="644"/>
      <c r="BN14" s="645"/>
      <c r="BO14" s="703">
        <v>1.6</v>
      </c>
      <c r="BP14" s="703"/>
      <c r="BQ14" s="703"/>
      <c r="BR14" s="703"/>
      <c r="BS14" s="649" t="s">
        <v>237</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4431225</v>
      </c>
      <c r="CS14" s="644"/>
      <c r="CT14" s="644"/>
      <c r="CU14" s="644"/>
      <c r="CV14" s="644"/>
      <c r="CW14" s="644"/>
      <c r="CX14" s="644"/>
      <c r="CY14" s="645"/>
      <c r="CZ14" s="703">
        <v>2.2000000000000002</v>
      </c>
      <c r="DA14" s="703"/>
      <c r="DB14" s="703"/>
      <c r="DC14" s="703"/>
      <c r="DD14" s="649">
        <v>233373</v>
      </c>
      <c r="DE14" s="644"/>
      <c r="DF14" s="644"/>
      <c r="DG14" s="644"/>
      <c r="DH14" s="644"/>
      <c r="DI14" s="644"/>
      <c r="DJ14" s="644"/>
      <c r="DK14" s="644"/>
      <c r="DL14" s="644"/>
      <c r="DM14" s="644"/>
      <c r="DN14" s="644"/>
      <c r="DO14" s="644"/>
      <c r="DP14" s="645"/>
      <c r="DQ14" s="649">
        <v>3648225</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182130</v>
      </c>
      <c r="S15" s="644"/>
      <c r="T15" s="644"/>
      <c r="U15" s="644"/>
      <c r="V15" s="644"/>
      <c r="W15" s="644"/>
      <c r="X15" s="644"/>
      <c r="Y15" s="645"/>
      <c r="Z15" s="703">
        <v>0.1</v>
      </c>
      <c r="AA15" s="703"/>
      <c r="AB15" s="703"/>
      <c r="AC15" s="703"/>
      <c r="AD15" s="704">
        <v>182130</v>
      </c>
      <c r="AE15" s="704"/>
      <c r="AF15" s="704"/>
      <c r="AG15" s="704"/>
      <c r="AH15" s="704"/>
      <c r="AI15" s="704"/>
      <c r="AJ15" s="704"/>
      <c r="AK15" s="704"/>
      <c r="AL15" s="646">
        <v>0.2</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2815074</v>
      </c>
      <c r="BH15" s="644"/>
      <c r="BI15" s="644"/>
      <c r="BJ15" s="644"/>
      <c r="BK15" s="644"/>
      <c r="BL15" s="644"/>
      <c r="BM15" s="644"/>
      <c r="BN15" s="645"/>
      <c r="BO15" s="703">
        <v>5.0999999999999996</v>
      </c>
      <c r="BP15" s="703"/>
      <c r="BQ15" s="703"/>
      <c r="BR15" s="703"/>
      <c r="BS15" s="649" t="s">
        <v>123</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12492438</v>
      </c>
      <c r="CS15" s="644"/>
      <c r="CT15" s="644"/>
      <c r="CU15" s="644"/>
      <c r="CV15" s="644"/>
      <c r="CW15" s="644"/>
      <c r="CX15" s="644"/>
      <c r="CY15" s="645"/>
      <c r="CZ15" s="703">
        <v>6.1</v>
      </c>
      <c r="DA15" s="703"/>
      <c r="DB15" s="703"/>
      <c r="DC15" s="703"/>
      <c r="DD15" s="649">
        <v>3518965</v>
      </c>
      <c r="DE15" s="644"/>
      <c r="DF15" s="644"/>
      <c r="DG15" s="644"/>
      <c r="DH15" s="644"/>
      <c r="DI15" s="644"/>
      <c r="DJ15" s="644"/>
      <c r="DK15" s="644"/>
      <c r="DL15" s="644"/>
      <c r="DM15" s="644"/>
      <c r="DN15" s="644"/>
      <c r="DO15" s="644"/>
      <c r="DP15" s="645"/>
      <c r="DQ15" s="649">
        <v>8817585</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237</v>
      </c>
      <c r="BH16" s="644"/>
      <c r="BI16" s="644"/>
      <c r="BJ16" s="644"/>
      <c r="BK16" s="644"/>
      <c r="BL16" s="644"/>
      <c r="BM16" s="644"/>
      <c r="BN16" s="645"/>
      <c r="BO16" s="703" t="s">
        <v>123</v>
      </c>
      <c r="BP16" s="703"/>
      <c r="BQ16" s="703"/>
      <c r="BR16" s="703"/>
      <c r="BS16" s="649" t="s">
        <v>123</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83626</v>
      </c>
      <c r="CS16" s="644"/>
      <c r="CT16" s="644"/>
      <c r="CU16" s="644"/>
      <c r="CV16" s="644"/>
      <c r="CW16" s="644"/>
      <c r="CX16" s="644"/>
      <c r="CY16" s="645"/>
      <c r="CZ16" s="703">
        <v>0</v>
      </c>
      <c r="DA16" s="703"/>
      <c r="DB16" s="703"/>
      <c r="DC16" s="703"/>
      <c r="DD16" s="649" t="s">
        <v>123</v>
      </c>
      <c r="DE16" s="644"/>
      <c r="DF16" s="644"/>
      <c r="DG16" s="644"/>
      <c r="DH16" s="644"/>
      <c r="DI16" s="644"/>
      <c r="DJ16" s="644"/>
      <c r="DK16" s="644"/>
      <c r="DL16" s="644"/>
      <c r="DM16" s="644"/>
      <c r="DN16" s="644"/>
      <c r="DO16" s="644"/>
      <c r="DP16" s="645"/>
      <c r="DQ16" s="649">
        <v>37118</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190801</v>
      </c>
      <c r="S17" s="644"/>
      <c r="T17" s="644"/>
      <c r="U17" s="644"/>
      <c r="V17" s="644"/>
      <c r="W17" s="644"/>
      <c r="X17" s="644"/>
      <c r="Y17" s="645"/>
      <c r="Z17" s="703">
        <v>0.1</v>
      </c>
      <c r="AA17" s="703"/>
      <c r="AB17" s="703"/>
      <c r="AC17" s="703"/>
      <c r="AD17" s="704">
        <v>190801</v>
      </c>
      <c r="AE17" s="704"/>
      <c r="AF17" s="704"/>
      <c r="AG17" s="704"/>
      <c r="AH17" s="704"/>
      <c r="AI17" s="704"/>
      <c r="AJ17" s="704"/>
      <c r="AK17" s="704"/>
      <c r="AL17" s="646">
        <v>0.2</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v>1050</v>
      </c>
      <c r="BH17" s="644"/>
      <c r="BI17" s="644"/>
      <c r="BJ17" s="644"/>
      <c r="BK17" s="644"/>
      <c r="BL17" s="644"/>
      <c r="BM17" s="644"/>
      <c r="BN17" s="645"/>
      <c r="BO17" s="703">
        <v>0</v>
      </c>
      <c r="BP17" s="703"/>
      <c r="BQ17" s="703"/>
      <c r="BR17" s="703"/>
      <c r="BS17" s="649" t="s">
        <v>237</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22448818</v>
      </c>
      <c r="CS17" s="644"/>
      <c r="CT17" s="644"/>
      <c r="CU17" s="644"/>
      <c r="CV17" s="644"/>
      <c r="CW17" s="644"/>
      <c r="CX17" s="644"/>
      <c r="CY17" s="645"/>
      <c r="CZ17" s="703">
        <v>11</v>
      </c>
      <c r="DA17" s="703"/>
      <c r="DB17" s="703"/>
      <c r="DC17" s="703"/>
      <c r="DD17" s="649" t="s">
        <v>123</v>
      </c>
      <c r="DE17" s="644"/>
      <c r="DF17" s="644"/>
      <c r="DG17" s="644"/>
      <c r="DH17" s="644"/>
      <c r="DI17" s="644"/>
      <c r="DJ17" s="644"/>
      <c r="DK17" s="644"/>
      <c r="DL17" s="644"/>
      <c r="DM17" s="644"/>
      <c r="DN17" s="644"/>
      <c r="DO17" s="644"/>
      <c r="DP17" s="645"/>
      <c r="DQ17" s="649">
        <v>21148295</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35283444</v>
      </c>
      <c r="S18" s="644"/>
      <c r="T18" s="644"/>
      <c r="U18" s="644"/>
      <c r="V18" s="644"/>
      <c r="W18" s="644"/>
      <c r="X18" s="644"/>
      <c r="Y18" s="645"/>
      <c r="Z18" s="703">
        <v>17</v>
      </c>
      <c r="AA18" s="703"/>
      <c r="AB18" s="703"/>
      <c r="AC18" s="703"/>
      <c r="AD18" s="704">
        <v>33685350</v>
      </c>
      <c r="AE18" s="704"/>
      <c r="AF18" s="704"/>
      <c r="AG18" s="704"/>
      <c r="AH18" s="704"/>
      <c r="AI18" s="704"/>
      <c r="AJ18" s="704"/>
      <c r="AK18" s="704"/>
      <c r="AL18" s="646">
        <v>35.299999999999997</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237</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v>372643</v>
      </c>
      <c r="CS18" s="644"/>
      <c r="CT18" s="644"/>
      <c r="CU18" s="644"/>
      <c r="CV18" s="644"/>
      <c r="CW18" s="644"/>
      <c r="CX18" s="644"/>
      <c r="CY18" s="645"/>
      <c r="CZ18" s="703">
        <v>0.2</v>
      </c>
      <c r="DA18" s="703"/>
      <c r="DB18" s="703"/>
      <c r="DC18" s="703"/>
      <c r="DD18" s="649">
        <v>372643</v>
      </c>
      <c r="DE18" s="644"/>
      <c r="DF18" s="644"/>
      <c r="DG18" s="644"/>
      <c r="DH18" s="644"/>
      <c r="DI18" s="644"/>
      <c r="DJ18" s="644"/>
      <c r="DK18" s="644"/>
      <c r="DL18" s="644"/>
      <c r="DM18" s="644"/>
      <c r="DN18" s="644"/>
      <c r="DO18" s="644"/>
      <c r="DP18" s="645"/>
      <c r="DQ18" s="649">
        <v>86661</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v>33685350</v>
      </c>
      <c r="S19" s="644"/>
      <c r="T19" s="644"/>
      <c r="U19" s="644"/>
      <c r="V19" s="644"/>
      <c r="W19" s="644"/>
      <c r="X19" s="644"/>
      <c r="Y19" s="645"/>
      <c r="Z19" s="703">
        <v>16.2</v>
      </c>
      <c r="AA19" s="703"/>
      <c r="AB19" s="703"/>
      <c r="AC19" s="703"/>
      <c r="AD19" s="704">
        <v>33685350</v>
      </c>
      <c r="AE19" s="704"/>
      <c r="AF19" s="704"/>
      <c r="AG19" s="704"/>
      <c r="AH19" s="704"/>
      <c r="AI19" s="704"/>
      <c r="AJ19" s="704"/>
      <c r="AK19" s="704"/>
      <c r="AL19" s="646">
        <v>35.299999999999997</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5658477</v>
      </c>
      <c r="BH19" s="644"/>
      <c r="BI19" s="644"/>
      <c r="BJ19" s="644"/>
      <c r="BK19" s="644"/>
      <c r="BL19" s="644"/>
      <c r="BM19" s="644"/>
      <c r="BN19" s="645"/>
      <c r="BO19" s="703">
        <v>10.199999999999999</v>
      </c>
      <c r="BP19" s="703"/>
      <c r="BQ19" s="703"/>
      <c r="BR19" s="703"/>
      <c r="BS19" s="649" t="s">
        <v>123</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237</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237</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1598094</v>
      </c>
      <c r="S20" s="644"/>
      <c r="T20" s="644"/>
      <c r="U20" s="644"/>
      <c r="V20" s="644"/>
      <c r="W20" s="644"/>
      <c r="X20" s="644"/>
      <c r="Y20" s="645"/>
      <c r="Z20" s="703">
        <v>0.8</v>
      </c>
      <c r="AA20" s="703"/>
      <c r="AB20" s="703"/>
      <c r="AC20" s="703"/>
      <c r="AD20" s="704" t="s">
        <v>123</v>
      </c>
      <c r="AE20" s="704"/>
      <c r="AF20" s="704"/>
      <c r="AG20" s="704"/>
      <c r="AH20" s="704"/>
      <c r="AI20" s="704"/>
      <c r="AJ20" s="704"/>
      <c r="AK20" s="704"/>
      <c r="AL20" s="646" t="s">
        <v>123</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5658477</v>
      </c>
      <c r="BH20" s="644"/>
      <c r="BI20" s="644"/>
      <c r="BJ20" s="644"/>
      <c r="BK20" s="644"/>
      <c r="BL20" s="644"/>
      <c r="BM20" s="644"/>
      <c r="BN20" s="645"/>
      <c r="BO20" s="703">
        <v>10.199999999999999</v>
      </c>
      <c r="BP20" s="703"/>
      <c r="BQ20" s="703"/>
      <c r="BR20" s="703"/>
      <c r="BS20" s="649" t="s">
        <v>237</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203704925</v>
      </c>
      <c r="CS20" s="644"/>
      <c r="CT20" s="644"/>
      <c r="CU20" s="644"/>
      <c r="CV20" s="644"/>
      <c r="CW20" s="644"/>
      <c r="CX20" s="644"/>
      <c r="CY20" s="645"/>
      <c r="CZ20" s="703">
        <v>100</v>
      </c>
      <c r="DA20" s="703"/>
      <c r="DB20" s="703"/>
      <c r="DC20" s="703"/>
      <c r="DD20" s="649">
        <v>20682934</v>
      </c>
      <c r="DE20" s="644"/>
      <c r="DF20" s="644"/>
      <c r="DG20" s="644"/>
      <c r="DH20" s="644"/>
      <c r="DI20" s="644"/>
      <c r="DJ20" s="644"/>
      <c r="DK20" s="644"/>
      <c r="DL20" s="644"/>
      <c r="DM20" s="644"/>
      <c r="DN20" s="644"/>
      <c r="DO20" s="644"/>
      <c r="DP20" s="645"/>
      <c r="DQ20" s="649">
        <v>110743813</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t="s">
        <v>237</v>
      </c>
      <c r="S21" s="644"/>
      <c r="T21" s="644"/>
      <c r="U21" s="644"/>
      <c r="V21" s="644"/>
      <c r="W21" s="644"/>
      <c r="X21" s="644"/>
      <c r="Y21" s="645"/>
      <c r="Z21" s="703" t="s">
        <v>237</v>
      </c>
      <c r="AA21" s="703"/>
      <c r="AB21" s="703"/>
      <c r="AC21" s="703"/>
      <c r="AD21" s="704" t="s">
        <v>123</v>
      </c>
      <c r="AE21" s="704"/>
      <c r="AF21" s="704"/>
      <c r="AG21" s="704"/>
      <c r="AH21" s="704"/>
      <c r="AI21" s="704"/>
      <c r="AJ21" s="704"/>
      <c r="AK21" s="704"/>
      <c r="AL21" s="646" t="s">
        <v>123</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v>28056</v>
      </c>
      <c r="BH21" s="644"/>
      <c r="BI21" s="644"/>
      <c r="BJ21" s="644"/>
      <c r="BK21" s="644"/>
      <c r="BL21" s="644"/>
      <c r="BM21" s="644"/>
      <c r="BN21" s="645"/>
      <c r="BO21" s="703">
        <v>0.1</v>
      </c>
      <c r="BP21" s="703"/>
      <c r="BQ21" s="703"/>
      <c r="BR21" s="703"/>
      <c r="BS21" s="649" t="s">
        <v>237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100389420</v>
      </c>
      <c r="S22" s="644"/>
      <c r="T22" s="644"/>
      <c r="U22" s="644"/>
      <c r="V22" s="644"/>
      <c r="W22" s="644"/>
      <c r="X22" s="644"/>
      <c r="Y22" s="645"/>
      <c r="Z22" s="703">
        <v>48.3</v>
      </c>
      <c r="AA22" s="703"/>
      <c r="AB22" s="703"/>
      <c r="AC22" s="703"/>
      <c r="AD22" s="704">
        <v>95011552</v>
      </c>
      <c r="AE22" s="704"/>
      <c r="AF22" s="704"/>
      <c r="AG22" s="704"/>
      <c r="AH22" s="704"/>
      <c r="AI22" s="704"/>
      <c r="AJ22" s="704"/>
      <c r="AK22" s="704"/>
      <c r="AL22" s="646">
        <v>99.6</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v>1850647</v>
      </c>
      <c r="BH22" s="644"/>
      <c r="BI22" s="644"/>
      <c r="BJ22" s="644"/>
      <c r="BK22" s="644"/>
      <c r="BL22" s="644"/>
      <c r="BM22" s="644"/>
      <c r="BN22" s="645"/>
      <c r="BO22" s="703">
        <v>3.3</v>
      </c>
      <c r="BP22" s="703"/>
      <c r="BQ22" s="703"/>
      <c r="BR22" s="703"/>
      <c r="BS22" s="649" t="s">
        <v>123</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65786</v>
      </c>
      <c r="S23" s="644"/>
      <c r="T23" s="644"/>
      <c r="U23" s="644"/>
      <c r="V23" s="644"/>
      <c r="W23" s="644"/>
      <c r="X23" s="644"/>
      <c r="Y23" s="645"/>
      <c r="Z23" s="703">
        <v>0</v>
      </c>
      <c r="AA23" s="703"/>
      <c r="AB23" s="703"/>
      <c r="AC23" s="703"/>
      <c r="AD23" s="704">
        <v>65786</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3779774</v>
      </c>
      <c r="BH23" s="644"/>
      <c r="BI23" s="644"/>
      <c r="BJ23" s="644"/>
      <c r="BK23" s="644"/>
      <c r="BL23" s="644"/>
      <c r="BM23" s="644"/>
      <c r="BN23" s="645"/>
      <c r="BO23" s="703">
        <v>6.8</v>
      </c>
      <c r="BP23" s="703"/>
      <c r="BQ23" s="703"/>
      <c r="BR23" s="703"/>
      <c r="BS23" s="649" t="s">
        <v>237</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2369277</v>
      </c>
      <c r="S24" s="644"/>
      <c r="T24" s="644"/>
      <c r="U24" s="644"/>
      <c r="V24" s="644"/>
      <c r="W24" s="644"/>
      <c r="X24" s="644"/>
      <c r="Y24" s="645"/>
      <c r="Z24" s="703">
        <v>1.1000000000000001</v>
      </c>
      <c r="AA24" s="703"/>
      <c r="AB24" s="703"/>
      <c r="AC24" s="703"/>
      <c r="AD24" s="704" t="s">
        <v>237</v>
      </c>
      <c r="AE24" s="704"/>
      <c r="AF24" s="704"/>
      <c r="AG24" s="704"/>
      <c r="AH24" s="704"/>
      <c r="AI24" s="704"/>
      <c r="AJ24" s="704"/>
      <c r="AK24" s="704"/>
      <c r="AL24" s="646" t="s">
        <v>237</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237</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124114449</v>
      </c>
      <c r="CS24" s="707"/>
      <c r="CT24" s="707"/>
      <c r="CU24" s="707"/>
      <c r="CV24" s="707"/>
      <c r="CW24" s="707"/>
      <c r="CX24" s="707"/>
      <c r="CY24" s="753"/>
      <c r="CZ24" s="754">
        <v>60.9</v>
      </c>
      <c r="DA24" s="723"/>
      <c r="DB24" s="723"/>
      <c r="DC24" s="757"/>
      <c r="DD24" s="752">
        <v>63812784</v>
      </c>
      <c r="DE24" s="707"/>
      <c r="DF24" s="707"/>
      <c r="DG24" s="707"/>
      <c r="DH24" s="707"/>
      <c r="DI24" s="707"/>
      <c r="DJ24" s="707"/>
      <c r="DK24" s="753"/>
      <c r="DL24" s="752">
        <v>63049928</v>
      </c>
      <c r="DM24" s="707"/>
      <c r="DN24" s="707"/>
      <c r="DO24" s="707"/>
      <c r="DP24" s="707"/>
      <c r="DQ24" s="707"/>
      <c r="DR24" s="707"/>
      <c r="DS24" s="707"/>
      <c r="DT24" s="707"/>
      <c r="DU24" s="707"/>
      <c r="DV24" s="753"/>
      <c r="DW24" s="754">
        <v>61.6</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3761611</v>
      </c>
      <c r="S25" s="644"/>
      <c r="T25" s="644"/>
      <c r="U25" s="644"/>
      <c r="V25" s="644"/>
      <c r="W25" s="644"/>
      <c r="X25" s="644"/>
      <c r="Y25" s="645"/>
      <c r="Z25" s="703">
        <v>1.8</v>
      </c>
      <c r="AA25" s="703"/>
      <c r="AB25" s="703"/>
      <c r="AC25" s="703"/>
      <c r="AD25" s="704">
        <v>192539</v>
      </c>
      <c r="AE25" s="704"/>
      <c r="AF25" s="704"/>
      <c r="AG25" s="704"/>
      <c r="AH25" s="704"/>
      <c r="AI25" s="704"/>
      <c r="AJ25" s="704"/>
      <c r="AK25" s="704"/>
      <c r="AL25" s="646">
        <v>0.2</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237</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26430406</v>
      </c>
      <c r="CS25" s="642"/>
      <c r="CT25" s="642"/>
      <c r="CU25" s="642"/>
      <c r="CV25" s="642"/>
      <c r="CW25" s="642"/>
      <c r="CX25" s="642"/>
      <c r="CY25" s="643"/>
      <c r="CZ25" s="646">
        <v>13</v>
      </c>
      <c r="DA25" s="675"/>
      <c r="DB25" s="675"/>
      <c r="DC25" s="676"/>
      <c r="DD25" s="649">
        <v>24366690</v>
      </c>
      <c r="DE25" s="642"/>
      <c r="DF25" s="642"/>
      <c r="DG25" s="642"/>
      <c r="DH25" s="642"/>
      <c r="DI25" s="642"/>
      <c r="DJ25" s="642"/>
      <c r="DK25" s="643"/>
      <c r="DL25" s="649">
        <v>23619285</v>
      </c>
      <c r="DM25" s="642"/>
      <c r="DN25" s="642"/>
      <c r="DO25" s="642"/>
      <c r="DP25" s="642"/>
      <c r="DQ25" s="642"/>
      <c r="DR25" s="642"/>
      <c r="DS25" s="642"/>
      <c r="DT25" s="642"/>
      <c r="DU25" s="642"/>
      <c r="DV25" s="643"/>
      <c r="DW25" s="646">
        <v>23.1</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774272</v>
      </c>
      <c r="S26" s="644"/>
      <c r="T26" s="644"/>
      <c r="U26" s="644"/>
      <c r="V26" s="644"/>
      <c r="W26" s="644"/>
      <c r="X26" s="644"/>
      <c r="Y26" s="645"/>
      <c r="Z26" s="703">
        <v>0.4</v>
      </c>
      <c r="AA26" s="703"/>
      <c r="AB26" s="703"/>
      <c r="AC26" s="703"/>
      <c r="AD26" s="704">
        <v>11</v>
      </c>
      <c r="AE26" s="704"/>
      <c r="AF26" s="704"/>
      <c r="AG26" s="704"/>
      <c r="AH26" s="704"/>
      <c r="AI26" s="704"/>
      <c r="AJ26" s="704"/>
      <c r="AK26" s="704"/>
      <c r="AL26" s="646">
        <v>0</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16986470</v>
      </c>
      <c r="CS26" s="644"/>
      <c r="CT26" s="644"/>
      <c r="CU26" s="644"/>
      <c r="CV26" s="644"/>
      <c r="CW26" s="644"/>
      <c r="CX26" s="644"/>
      <c r="CY26" s="645"/>
      <c r="CZ26" s="646">
        <v>8.3000000000000007</v>
      </c>
      <c r="DA26" s="675"/>
      <c r="DB26" s="675"/>
      <c r="DC26" s="676"/>
      <c r="DD26" s="649">
        <v>15217798</v>
      </c>
      <c r="DE26" s="644"/>
      <c r="DF26" s="644"/>
      <c r="DG26" s="644"/>
      <c r="DH26" s="644"/>
      <c r="DI26" s="644"/>
      <c r="DJ26" s="644"/>
      <c r="DK26" s="645"/>
      <c r="DL26" s="649" t="s">
        <v>237</v>
      </c>
      <c r="DM26" s="644"/>
      <c r="DN26" s="644"/>
      <c r="DO26" s="644"/>
      <c r="DP26" s="644"/>
      <c r="DQ26" s="644"/>
      <c r="DR26" s="644"/>
      <c r="DS26" s="644"/>
      <c r="DT26" s="644"/>
      <c r="DU26" s="644"/>
      <c r="DV26" s="645"/>
      <c r="DW26" s="646" t="s">
        <v>123</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56841707</v>
      </c>
      <c r="S27" s="644"/>
      <c r="T27" s="644"/>
      <c r="U27" s="644"/>
      <c r="V27" s="644"/>
      <c r="W27" s="644"/>
      <c r="X27" s="644"/>
      <c r="Y27" s="645"/>
      <c r="Z27" s="703">
        <v>27.4</v>
      </c>
      <c r="AA27" s="703"/>
      <c r="AB27" s="703"/>
      <c r="AC27" s="703"/>
      <c r="AD27" s="704" t="s">
        <v>123</v>
      </c>
      <c r="AE27" s="704"/>
      <c r="AF27" s="704"/>
      <c r="AG27" s="704"/>
      <c r="AH27" s="704"/>
      <c r="AI27" s="704"/>
      <c r="AJ27" s="704"/>
      <c r="AK27" s="704"/>
      <c r="AL27" s="646" t="s">
        <v>237</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55325943</v>
      </c>
      <c r="BH27" s="644"/>
      <c r="BI27" s="644"/>
      <c r="BJ27" s="644"/>
      <c r="BK27" s="644"/>
      <c r="BL27" s="644"/>
      <c r="BM27" s="644"/>
      <c r="BN27" s="645"/>
      <c r="BO27" s="703">
        <v>100</v>
      </c>
      <c r="BP27" s="703"/>
      <c r="BQ27" s="703"/>
      <c r="BR27" s="703"/>
      <c r="BS27" s="649">
        <v>905432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75235225</v>
      </c>
      <c r="CS27" s="642"/>
      <c r="CT27" s="642"/>
      <c r="CU27" s="642"/>
      <c r="CV27" s="642"/>
      <c r="CW27" s="642"/>
      <c r="CX27" s="642"/>
      <c r="CY27" s="643"/>
      <c r="CZ27" s="646">
        <v>36.9</v>
      </c>
      <c r="DA27" s="675"/>
      <c r="DB27" s="675"/>
      <c r="DC27" s="676"/>
      <c r="DD27" s="649">
        <v>18297799</v>
      </c>
      <c r="DE27" s="642"/>
      <c r="DF27" s="642"/>
      <c r="DG27" s="642"/>
      <c r="DH27" s="642"/>
      <c r="DI27" s="642"/>
      <c r="DJ27" s="642"/>
      <c r="DK27" s="643"/>
      <c r="DL27" s="649">
        <v>18297797</v>
      </c>
      <c r="DM27" s="642"/>
      <c r="DN27" s="642"/>
      <c r="DO27" s="642"/>
      <c r="DP27" s="642"/>
      <c r="DQ27" s="642"/>
      <c r="DR27" s="642"/>
      <c r="DS27" s="642"/>
      <c r="DT27" s="642"/>
      <c r="DU27" s="642"/>
      <c r="DV27" s="643"/>
      <c r="DW27" s="646">
        <v>17.899999999999999</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v>300</v>
      </c>
      <c r="S28" s="644"/>
      <c r="T28" s="644"/>
      <c r="U28" s="644"/>
      <c r="V28" s="644"/>
      <c r="W28" s="644"/>
      <c r="X28" s="644"/>
      <c r="Y28" s="645"/>
      <c r="Z28" s="703">
        <v>0</v>
      </c>
      <c r="AA28" s="703"/>
      <c r="AB28" s="703"/>
      <c r="AC28" s="703"/>
      <c r="AD28" s="704">
        <v>300</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22448818</v>
      </c>
      <c r="CS28" s="644"/>
      <c r="CT28" s="644"/>
      <c r="CU28" s="644"/>
      <c r="CV28" s="644"/>
      <c r="CW28" s="644"/>
      <c r="CX28" s="644"/>
      <c r="CY28" s="645"/>
      <c r="CZ28" s="646">
        <v>11</v>
      </c>
      <c r="DA28" s="675"/>
      <c r="DB28" s="675"/>
      <c r="DC28" s="676"/>
      <c r="DD28" s="649">
        <v>21148295</v>
      </c>
      <c r="DE28" s="644"/>
      <c r="DF28" s="644"/>
      <c r="DG28" s="644"/>
      <c r="DH28" s="644"/>
      <c r="DI28" s="644"/>
      <c r="DJ28" s="644"/>
      <c r="DK28" s="645"/>
      <c r="DL28" s="649">
        <v>21132846</v>
      </c>
      <c r="DM28" s="644"/>
      <c r="DN28" s="644"/>
      <c r="DO28" s="644"/>
      <c r="DP28" s="644"/>
      <c r="DQ28" s="644"/>
      <c r="DR28" s="644"/>
      <c r="DS28" s="644"/>
      <c r="DT28" s="644"/>
      <c r="DU28" s="644"/>
      <c r="DV28" s="645"/>
      <c r="DW28" s="646">
        <v>20.7</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12093912</v>
      </c>
      <c r="S29" s="644"/>
      <c r="T29" s="644"/>
      <c r="U29" s="644"/>
      <c r="V29" s="644"/>
      <c r="W29" s="644"/>
      <c r="X29" s="644"/>
      <c r="Y29" s="645"/>
      <c r="Z29" s="703">
        <v>5.8</v>
      </c>
      <c r="AA29" s="703"/>
      <c r="AB29" s="703"/>
      <c r="AC29" s="703"/>
      <c r="AD29" s="704" t="s">
        <v>123</v>
      </c>
      <c r="AE29" s="704"/>
      <c r="AF29" s="704"/>
      <c r="AG29" s="704"/>
      <c r="AH29" s="704"/>
      <c r="AI29" s="704"/>
      <c r="AJ29" s="704"/>
      <c r="AK29" s="704"/>
      <c r="AL29" s="646" t="s">
        <v>237</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22448248</v>
      </c>
      <c r="CS29" s="642"/>
      <c r="CT29" s="642"/>
      <c r="CU29" s="642"/>
      <c r="CV29" s="642"/>
      <c r="CW29" s="642"/>
      <c r="CX29" s="642"/>
      <c r="CY29" s="643"/>
      <c r="CZ29" s="646">
        <v>11</v>
      </c>
      <c r="DA29" s="675"/>
      <c r="DB29" s="675"/>
      <c r="DC29" s="676"/>
      <c r="DD29" s="649">
        <v>21147725</v>
      </c>
      <c r="DE29" s="642"/>
      <c r="DF29" s="642"/>
      <c r="DG29" s="642"/>
      <c r="DH29" s="642"/>
      <c r="DI29" s="642"/>
      <c r="DJ29" s="642"/>
      <c r="DK29" s="643"/>
      <c r="DL29" s="649">
        <v>21132276</v>
      </c>
      <c r="DM29" s="642"/>
      <c r="DN29" s="642"/>
      <c r="DO29" s="642"/>
      <c r="DP29" s="642"/>
      <c r="DQ29" s="642"/>
      <c r="DR29" s="642"/>
      <c r="DS29" s="642"/>
      <c r="DT29" s="642"/>
      <c r="DU29" s="642"/>
      <c r="DV29" s="643"/>
      <c r="DW29" s="646">
        <v>20.7</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1544726</v>
      </c>
      <c r="S30" s="644"/>
      <c r="T30" s="644"/>
      <c r="U30" s="644"/>
      <c r="V30" s="644"/>
      <c r="W30" s="644"/>
      <c r="X30" s="644"/>
      <c r="Y30" s="645"/>
      <c r="Z30" s="703">
        <v>0.7</v>
      </c>
      <c r="AA30" s="703"/>
      <c r="AB30" s="703"/>
      <c r="AC30" s="703"/>
      <c r="AD30" s="704">
        <v>152096</v>
      </c>
      <c r="AE30" s="704"/>
      <c r="AF30" s="704"/>
      <c r="AG30" s="704"/>
      <c r="AH30" s="704"/>
      <c r="AI30" s="704"/>
      <c r="AJ30" s="704"/>
      <c r="AK30" s="704"/>
      <c r="AL30" s="646">
        <v>0.2</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99.1</v>
      </c>
      <c r="BH30" s="722"/>
      <c r="BI30" s="722"/>
      <c r="BJ30" s="722"/>
      <c r="BK30" s="722"/>
      <c r="BL30" s="722"/>
      <c r="BM30" s="723">
        <v>97.3</v>
      </c>
      <c r="BN30" s="722"/>
      <c r="BO30" s="722"/>
      <c r="BP30" s="722"/>
      <c r="BQ30" s="724"/>
      <c r="BR30" s="721">
        <v>99.1</v>
      </c>
      <c r="BS30" s="722"/>
      <c r="BT30" s="722"/>
      <c r="BU30" s="722"/>
      <c r="BV30" s="722"/>
      <c r="BW30" s="722"/>
      <c r="BX30" s="723">
        <v>97</v>
      </c>
      <c r="BY30" s="722"/>
      <c r="BZ30" s="722"/>
      <c r="CA30" s="722"/>
      <c r="CB30" s="724"/>
      <c r="CD30" s="727"/>
      <c r="CE30" s="728"/>
      <c r="CF30" s="685" t="s">
        <v>304</v>
      </c>
      <c r="CG30" s="682"/>
      <c r="CH30" s="682"/>
      <c r="CI30" s="682"/>
      <c r="CJ30" s="682"/>
      <c r="CK30" s="682"/>
      <c r="CL30" s="682"/>
      <c r="CM30" s="682"/>
      <c r="CN30" s="682"/>
      <c r="CO30" s="682"/>
      <c r="CP30" s="682"/>
      <c r="CQ30" s="683"/>
      <c r="CR30" s="641">
        <v>20458253</v>
      </c>
      <c r="CS30" s="644"/>
      <c r="CT30" s="644"/>
      <c r="CU30" s="644"/>
      <c r="CV30" s="644"/>
      <c r="CW30" s="644"/>
      <c r="CX30" s="644"/>
      <c r="CY30" s="645"/>
      <c r="CZ30" s="646">
        <v>10</v>
      </c>
      <c r="DA30" s="675"/>
      <c r="DB30" s="675"/>
      <c r="DC30" s="676"/>
      <c r="DD30" s="649">
        <v>19327186</v>
      </c>
      <c r="DE30" s="644"/>
      <c r="DF30" s="644"/>
      <c r="DG30" s="644"/>
      <c r="DH30" s="644"/>
      <c r="DI30" s="644"/>
      <c r="DJ30" s="644"/>
      <c r="DK30" s="645"/>
      <c r="DL30" s="649">
        <v>19311737</v>
      </c>
      <c r="DM30" s="644"/>
      <c r="DN30" s="644"/>
      <c r="DO30" s="644"/>
      <c r="DP30" s="644"/>
      <c r="DQ30" s="644"/>
      <c r="DR30" s="644"/>
      <c r="DS30" s="644"/>
      <c r="DT30" s="644"/>
      <c r="DU30" s="644"/>
      <c r="DV30" s="645"/>
      <c r="DW30" s="646">
        <v>18.899999999999999</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838744</v>
      </c>
      <c r="S31" s="644"/>
      <c r="T31" s="644"/>
      <c r="U31" s="644"/>
      <c r="V31" s="644"/>
      <c r="W31" s="644"/>
      <c r="X31" s="644"/>
      <c r="Y31" s="645"/>
      <c r="Z31" s="703">
        <v>0.4</v>
      </c>
      <c r="AA31" s="703"/>
      <c r="AB31" s="703"/>
      <c r="AC31" s="703"/>
      <c r="AD31" s="704" t="s">
        <v>123</v>
      </c>
      <c r="AE31" s="704"/>
      <c r="AF31" s="704"/>
      <c r="AG31" s="704"/>
      <c r="AH31" s="704"/>
      <c r="AI31" s="704"/>
      <c r="AJ31" s="704"/>
      <c r="AK31" s="704"/>
      <c r="AL31" s="646" t="s">
        <v>237</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99.1</v>
      </c>
      <c r="BH31" s="642"/>
      <c r="BI31" s="642"/>
      <c r="BJ31" s="642"/>
      <c r="BK31" s="642"/>
      <c r="BL31" s="642"/>
      <c r="BM31" s="647">
        <v>97.6</v>
      </c>
      <c r="BN31" s="720"/>
      <c r="BO31" s="720"/>
      <c r="BP31" s="720"/>
      <c r="BQ31" s="681"/>
      <c r="BR31" s="719">
        <v>99</v>
      </c>
      <c r="BS31" s="642"/>
      <c r="BT31" s="642"/>
      <c r="BU31" s="642"/>
      <c r="BV31" s="642"/>
      <c r="BW31" s="642"/>
      <c r="BX31" s="647">
        <v>97.3</v>
      </c>
      <c r="BY31" s="720"/>
      <c r="BZ31" s="720"/>
      <c r="CA31" s="720"/>
      <c r="CB31" s="681"/>
      <c r="CD31" s="727"/>
      <c r="CE31" s="728"/>
      <c r="CF31" s="685" t="s">
        <v>308</v>
      </c>
      <c r="CG31" s="682"/>
      <c r="CH31" s="682"/>
      <c r="CI31" s="682"/>
      <c r="CJ31" s="682"/>
      <c r="CK31" s="682"/>
      <c r="CL31" s="682"/>
      <c r="CM31" s="682"/>
      <c r="CN31" s="682"/>
      <c r="CO31" s="682"/>
      <c r="CP31" s="682"/>
      <c r="CQ31" s="683"/>
      <c r="CR31" s="641">
        <v>1989995</v>
      </c>
      <c r="CS31" s="642"/>
      <c r="CT31" s="642"/>
      <c r="CU31" s="642"/>
      <c r="CV31" s="642"/>
      <c r="CW31" s="642"/>
      <c r="CX31" s="642"/>
      <c r="CY31" s="643"/>
      <c r="CZ31" s="646">
        <v>1</v>
      </c>
      <c r="DA31" s="675"/>
      <c r="DB31" s="675"/>
      <c r="DC31" s="676"/>
      <c r="DD31" s="649">
        <v>1820539</v>
      </c>
      <c r="DE31" s="642"/>
      <c r="DF31" s="642"/>
      <c r="DG31" s="642"/>
      <c r="DH31" s="642"/>
      <c r="DI31" s="642"/>
      <c r="DJ31" s="642"/>
      <c r="DK31" s="643"/>
      <c r="DL31" s="649">
        <v>1820539</v>
      </c>
      <c r="DM31" s="642"/>
      <c r="DN31" s="642"/>
      <c r="DO31" s="642"/>
      <c r="DP31" s="642"/>
      <c r="DQ31" s="642"/>
      <c r="DR31" s="642"/>
      <c r="DS31" s="642"/>
      <c r="DT31" s="642"/>
      <c r="DU31" s="642"/>
      <c r="DV31" s="643"/>
      <c r="DW31" s="646">
        <v>1.8</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1685740</v>
      </c>
      <c r="S32" s="644"/>
      <c r="T32" s="644"/>
      <c r="U32" s="644"/>
      <c r="V32" s="644"/>
      <c r="W32" s="644"/>
      <c r="X32" s="644"/>
      <c r="Y32" s="645"/>
      <c r="Z32" s="703">
        <v>0.8</v>
      </c>
      <c r="AA32" s="703"/>
      <c r="AB32" s="703"/>
      <c r="AC32" s="703"/>
      <c r="AD32" s="704" t="s">
        <v>123</v>
      </c>
      <c r="AE32" s="704"/>
      <c r="AF32" s="704"/>
      <c r="AG32" s="704"/>
      <c r="AH32" s="704"/>
      <c r="AI32" s="704"/>
      <c r="AJ32" s="704"/>
      <c r="AK32" s="704"/>
      <c r="AL32" s="646" t="s">
        <v>237</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99.1</v>
      </c>
      <c r="BH32" s="657"/>
      <c r="BI32" s="657"/>
      <c r="BJ32" s="657"/>
      <c r="BK32" s="657"/>
      <c r="BL32" s="657"/>
      <c r="BM32" s="701">
        <v>96.5</v>
      </c>
      <c r="BN32" s="657"/>
      <c r="BO32" s="657"/>
      <c r="BP32" s="657"/>
      <c r="BQ32" s="694"/>
      <c r="BR32" s="718">
        <v>99</v>
      </c>
      <c r="BS32" s="657"/>
      <c r="BT32" s="657"/>
      <c r="BU32" s="657"/>
      <c r="BV32" s="657"/>
      <c r="BW32" s="657"/>
      <c r="BX32" s="701">
        <v>96.1</v>
      </c>
      <c r="BY32" s="657"/>
      <c r="BZ32" s="657"/>
      <c r="CA32" s="657"/>
      <c r="CB32" s="694"/>
      <c r="CD32" s="729"/>
      <c r="CE32" s="730"/>
      <c r="CF32" s="685" t="s">
        <v>311</v>
      </c>
      <c r="CG32" s="682"/>
      <c r="CH32" s="682"/>
      <c r="CI32" s="682"/>
      <c r="CJ32" s="682"/>
      <c r="CK32" s="682"/>
      <c r="CL32" s="682"/>
      <c r="CM32" s="682"/>
      <c r="CN32" s="682"/>
      <c r="CO32" s="682"/>
      <c r="CP32" s="682"/>
      <c r="CQ32" s="683"/>
      <c r="CR32" s="641">
        <v>570</v>
      </c>
      <c r="CS32" s="644"/>
      <c r="CT32" s="644"/>
      <c r="CU32" s="644"/>
      <c r="CV32" s="644"/>
      <c r="CW32" s="644"/>
      <c r="CX32" s="644"/>
      <c r="CY32" s="645"/>
      <c r="CZ32" s="646">
        <v>0</v>
      </c>
      <c r="DA32" s="675"/>
      <c r="DB32" s="675"/>
      <c r="DC32" s="676"/>
      <c r="DD32" s="649">
        <v>570</v>
      </c>
      <c r="DE32" s="644"/>
      <c r="DF32" s="644"/>
      <c r="DG32" s="644"/>
      <c r="DH32" s="644"/>
      <c r="DI32" s="644"/>
      <c r="DJ32" s="644"/>
      <c r="DK32" s="645"/>
      <c r="DL32" s="649">
        <v>570</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2780721</v>
      </c>
      <c r="S33" s="644"/>
      <c r="T33" s="644"/>
      <c r="U33" s="644"/>
      <c r="V33" s="644"/>
      <c r="W33" s="644"/>
      <c r="X33" s="644"/>
      <c r="Y33" s="645"/>
      <c r="Z33" s="703">
        <v>1.3</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58823916</v>
      </c>
      <c r="CS33" s="642"/>
      <c r="CT33" s="642"/>
      <c r="CU33" s="642"/>
      <c r="CV33" s="642"/>
      <c r="CW33" s="642"/>
      <c r="CX33" s="642"/>
      <c r="CY33" s="643"/>
      <c r="CZ33" s="646">
        <v>28.9</v>
      </c>
      <c r="DA33" s="675"/>
      <c r="DB33" s="675"/>
      <c r="DC33" s="676"/>
      <c r="DD33" s="649">
        <v>44387360</v>
      </c>
      <c r="DE33" s="642"/>
      <c r="DF33" s="642"/>
      <c r="DG33" s="642"/>
      <c r="DH33" s="642"/>
      <c r="DI33" s="642"/>
      <c r="DJ33" s="642"/>
      <c r="DK33" s="643"/>
      <c r="DL33" s="649">
        <v>35528475</v>
      </c>
      <c r="DM33" s="642"/>
      <c r="DN33" s="642"/>
      <c r="DO33" s="642"/>
      <c r="DP33" s="642"/>
      <c r="DQ33" s="642"/>
      <c r="DR33" s="642"/>
      <c r="DS33" s="642"/>
      <c r="DT33" s="642"/>
      <c r="DU33" s="642"/>
      <c r="DV33" s="643"/>
      <c r="DW33" s="646">
        <v>34.700000000000003</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5066911</v>
      </c>
      <c r="S34" s="644"/>
      <c r="T34" s="644"/>
      <c r="U34" s="644"/>
      <c r="V34" s="644"/>
      <c r="W34" s="644"/>
      <c r="X34" s="644"/>
      <c r="Y34" s="645"/>
      <c r="Z34" s="703">
        <v>2.4</v>
      </c>
      <c r="AA34" s="703"/>
      <c r="AB34" s="703"/>
      <c r="AC34" s="703"/>
      <c r="AD34" s="704">
        <v>12164</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19220227</v>
      </c>
      <c r="CS34" s="644"/>
      <c r="CT34" s="644"/>
      <c r="CU34" s="644"/>
      <c r="CV34" s="644"/>
      <c r="CW34" s="644"/>
      <c r="CX34" s="644"/>
      <c r="CY34" s="645"/>
      <c r="CZ34" s="646">
        <v>9.4</v>
      </c>
      <c r="DA34" s="675"/>
      <c r="DB34" s="675"/>
      <c r="DC34" s="676"/>
      <c r="DD34" s="649">
        <v>14516224</v>
      </c>
      <c r="DE34" s="644"/>
      <c r="DF34" s="644"/>
      <c r="DG34" s="644"/>
      <c r="DH34" s="644"/>
      <c r="DI34" s="644"/>
      <c r="DJ34" s="644"/>
      <c r="DK34" s="645"/>
      <c r="DL34" s="649">
        <v>13482422</v>
      </c>
      <c r="DM34" s="644"/>
      <c r="DN34" s="644"/>
      <c r="DO34" s="644"/>
      <c r="DP34" s="644"/>
      <c r="DQ34" s="644"/>
      <c r="DR34" s="644"/>
      <c r="DS34" s="644"/>
      <c r="DT34" s="644"/>
      <c r="DU34" s="644"/>
      <c r="DV34" s="645"/>
      <c r="DW34" s="646">
        <v>13.2</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19555840</v>
      </c>
      <c r="S35" s="644"/>
      <c r="T35" s="644"/>
      <c r="U35" s="644"/>
      <c r="V35" s="644"/>
      <c r="W35" s="644"/>
      <c r="X35" s="644"/>
      <c r="Y35" s="645"/>
      <c r="Z35" s="703">
        <v>9.4</v>
      </c>
      <c r="AA35" s="703"/>
      <c r="AB35" s="703"/>
      <c r="AC35" s="703"/>
      <c r="AD35" s="704" t="s">
        <v>123</v>
      </c>
      <c r="AE35" s="704"/>
      <c r="AF35" s="704"/>
      <c r="AG35" s="704"/>
      <c r="AH35" s="704"/>
      <c r="AI35" s="704"/>
      <c r="AJ35" s="704"/>
      <c r="AK35" s="704"/>
      <c r="AL35" s="646" t="s">
        <v>123</v>
      </c>
      <c r="AM35" s="647"/>
      <c r="AN35" s="647"/>
      <c r="AO35" s="705"/>
      <c r="AP35" s="214"/>
      <c r="AQ35" s="709" t="s">
        <v>319</v>
      </c>
      <c r="AR35" s="710"/>
      <c r="AS35" s="710"/>
      <c r="AT35" s="710"/>
      <c r="AU35" s="710"/>
      <c r="AV35" s="710"/>
      <c r="AW35" s="710"/>
      <c r="AX35" s="710"/>
      <c r="AY35" s="711"/>
      <c r="AZ35" s="706">
        <v>25023498</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1382240</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1539910</v>
      </c>
      <c r="CS35" s="642"/>
      <c r="CT35" s="642"/>
      <c r="CU35" s="642"/>
      <c r="CV35" s="642"/>
      <c r="CW35" s="642"/>
      <c r="CX35" s="642"/>
      <c r="CY35" s="643"/>
      <c r="CZ35" s="646">
        <v>0.8</v>
      </c>
      <c r="DA35" s="675"/>
      <c r="DB35" s="675"/>
      <c r="DC35" s="676"/>
      <c r="DD35" s="649">
        <v>1289104</v>
      </c>
      <c r="DE35" s="642"/>
      <c r="DF35" s="642"/>
      <c r="DG35" s="642"/>
      <c r="DH35" s="642"/>
      <c r="DI35" s="642"/>
      <c r="DJ35" s="642"/>
      <c r="DK35" s="643"/>
      <c r="DL35" s="649">
        <v>1198597</v>
      </c>
      <c r="DM35" s="642"/>
      <c r="DN35" s="642"/>
      <c r="DO35" s="642"/>
      <c r="DP35" s="642"/>
      <c r="DQ35" s="642"/>
      <c r="DR35" s="642"/>
      <c r="DS35" s="642"/>
      <c r="DT35" s="642"/>
      <c r="DU35" s="642"/>
      <c r="DV35" s="643"/>
      <c r="DW35" s="646">
        <v>1.2</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237</v>
      </c>
      <c r="AE36" s="704"/>
      <c r="AF36" s="704"/>
      <c r="AG36" s="704"/>
      <c r="AH36" s="704"/>
      <c r="AI36" s="704"/>
      <c r="AJ36" s="704"/>
      <c r="AK36" s="704"/>
      <c r="AL36" s="646" t="s">
        <v>237</v>
      </c>
      <c r="AM36" s="647"/>
      <c r="AN36" s="647"/>
      <c r="AO36" s="705"/>
      <c r="AQ36" s="678" t="s">
        <v>323</v>
      </c>
      <c r="AR36" s="679"/>
      <c r="AS36" s="679"/>
      <c r="AT36" s="679"/>
      <c r="AU36" s="679"/>
      <c r="AV36" s="679"/>
      <c r="AW36" s="679"/>
      <c r="AX36" s="679"/>
      <c r="AY36" s="680"/>
      <c r="AZ36" s="641">
        <v>5168883</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-264485</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10035133</v>
      </c>
      <c r="CS36" s="644"/>
      <c r="CT36" s="644"/>
      <c r="CU36" s="644"/>
      <c r="CV36" s="644"/>
      <c r="CW36" s="644"/>
      <c r="CX36" s="644"/>
      <c r="CY36" s="645"/>
      <c r="CZ36" s="646">
        <v>4.9000000000000004</v>
      </c>
      <c r="DA36" s="675"/>
      <c r="DB36" s="675"/>
      <c r="DC36" s="676"/>
      <c r="DD36" s="649">
        <v>8536382</v>
      </c>
      <c r="DE36" s="644"/>
      <c r="DF36" s="644"/>
      <c r="DG36" s="644"/>
      <c r="DH36" s="644"/>
      <c r="DI36" s="644"/>
      <c r="DJ36" s="644"/>
      <c r="DK36" s="645"/>
      <c r="DL36" s="649">
        <v>7034899</v>
      </c>
      <c r="DM36" s="644"/>
      <c r="DN36" s="644"/>
      <c r="DO36" s="644"/>
      <c r="DP36" s="644"/>
      <c r="DQ36" s="644"/>
      <c r="DR36" s="644"/>
      <c r="DS36" s="644"/>
      <c r="DT36" s="644"/>
      <c r="DU36" s="644"/>
      <c r="DV36" s="645"/>
      <c r="DW36" s="646">
        <v>6.9</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v>6866540</v>
      </c>
      <c r="S37" s="644"/>
      <c r="T37" s="644"/>
      <c r="U37" s="644"/>
      <c r="V37" s="644"/>
      <c r="W37" s="644"/>
      <c r="X37" s="644"/>
      <c r="Y37" s="645"/>
      <c r="Z37" s="703">
        <v>3.3</v>
      </c>
      <c r="AA37" s="703"/>
      <c r="AB37" s="703"/>
      <c r="AC37" s="703"/>
      <c r="AD37" s="704" t="s">
        <v>123</v>
      </c>
      <c r="AE37" s="704"/>
      <c r="AF37" s="704"/>
      <c r="AG37" s="704"/>
      <c r="AH37" s="704"/>
      <c r="AI37" s="704"/>
      <c r="AJ37" s="704"/>
      <c r="AK37" s="704"/>
      <c r="AL37" s="646" t="s">
        <v>123</v>
      </c>
      <c r="AM37" s="647"/>
      <c r="AN37" s="647"/>
      <c r="AO37" s="705"/>
      <c r="AQ37" s="678" t="s">
        <v>327</v>
      </c>
      <c r="AR37" s="679"/>
      <c r="AS37" s="679"/>
      <c r="AT37" s="679"/>
      <c r="AU37" s="679"/>
      <c r="AV37" s="679"/>
      <c r="AW37" s="679"/>
      <c r="AX37" s="679"/>
      <c r="AY37" s="680"/>
      <c r="AZ37" s="641">
        <v>665910</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64619</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37078</v>
      </c>
      <c r="CS37" s="642"/>
      <c r="CT37" s="642"/>
      <c r="CU37" s="642"/>
      <c r="CV37" s="642"/>
      <c r="CW37" s="642"/>
      <c r="CX37" s="642"/>
      <c r="CY37" s="643"/>
      <c r="CZ37" s="646">
        <v>0</v>
      </c>
      <c r="DA37" s="675"/>
      <c r="DB37" s="675"/>
      <c r="DC37" s="676"/>
      <c r="DD37" s="649">
        <v>37078</v>
      </c>
      <c r="DE37" s="642"/>
      <c r="DF37" s="642"/>
      <c r="DG37" s="642"/>
      <c r="DH37" s="642"/>
      <c r="DI37" s="642"/>
      <c r="DJ37" s="642"/>
      <c r="DK37" s="643"/>
      <c r="DL37" s="649">
        <v>31405</v>
      </c>
      <c r="DM37" s="642"/>
      <c r="DN37" s="642"/>
      <c r="DO37" s="642"/>
      <c r="DP37" s="642"/>
      <c r="DQ37" s="642"/>
      <c r="DR37" s="642"/>
      <c r="DS37" s="642"/>
      <c r="DT37" s="642"/>
      <c r="DU37" s="642"/>
      <c r="DV37" s="643"/>
      <c r="DW37" s="646">
        <v>0</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207768967</v>
      </c>
      <c r="S38" s="693"/>
      <c r="T38" s="693"/>
      <c r="U38" s="693"/>
      <c r="V38" s="693"/>
      <c r="W38" s="693"/>
      <c r="X38" s="693"/>
      <c r="Y38" s="698"/>
      <c r="Z38" s="699">
        <v>100</v>
      </c>
      <c r="AA38" s="699"/>
      <c r="AB38" s="699"/>
      <c r="AC38" s="699"/>
      <c r="AD38" s="700">
        <v>95434448</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15026</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99604</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19544382</v>
      </c>
      <c r="CS38" s="644"/>
      <c r="CT38" s="644"/>
      <c r="CU38" s="644"/>
      <c r="CV38" s="644"/>
      <c r="CW38" s="644"/>
      <c r="CX38" s="644"/>
      <c r="CY38" s="645"/>
      <c r="CZ38" s="646">
        <v>9.6</v>
      </c>
      <c r="DA38" s="675"/>
      <c r="DB38" s="675"/>
      <c r="DC38" s="676"/>
      <c r="DD38" s="649">
        <v>16070565</v>
      </c>
      <c r="DE38" s="644"/>
      <c r="DF38" s="644"/>
      <c r="DG38" s="644"/>
      <c r="DH38" s="644"/>
      <c r="DI38" s="644"/>
      <c r="DJ38" s="644"/>
      <c r="DK38" s="645"/>
      <c r="DL38" s="649">
        <v>13808615</v>
      </c>
      <c r="DM38" s="644"/>
      <c r="DN38" s="644"/>
      <c r="DO38" s="644"/>
      <c r="DP38" s="644"/>
      <c r="DQ38" s="644"/>
      <c r="DR38" s="644"/>
      <c r="DS38" s="644"/>
      <c r="DT38" s="644"/>
      <c r="DU38" s="644"/>
      <c r="DV38" s="645"/>
      <c r="DW38" s="646">
        <v>13.5</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v>1204</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93</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2003479</v>
      </c>
      <c r="CS39" s="642"/>
      <c r="CT39" s="642"/>
      <c r="CU39" s="642"/>
      <c r="CV39" s="642"/>
      <c r="CW39" s="642"/>
      <c r="CX39" s="642"/>
      <c r="CY39" s="643"/>
      <c r="CZ39" s="646">
        <v>1</v>
      </c>
      <c r="DA39" s="675"/>
      <c r="DB39" s="675"/>
      <c r="DC39" s="676"/>
      <c r="DD39" s="649">
        <v>1329344</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5003517</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155</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6480785</v>
      </c>
      <c r="CS40" s="644"/>
      <c r="CT40" s="644"/>
      <c r="CU40" s="644"/>
      <c r="CV40" s="644"/>
      <c r="CW40" s="644"/>
      <c r="CX40" s="644"/>
      <c r="CY40" s="645"/>
      <c r="CZ40" s="646">
        <v>3.2</v>
      </c>
      <c r="DA40" s="675"/>
      <c r="DB40" s="675"/>
      <c r="DC40" s="676"/>
      <c r="DD40" s="649">
        <v>2645741</v>
      </c>
      <c r="DE40" s="644"/>
      <c r="DF40" s="644"/>
      <c r="DG40" s="644"/>
      <c r="DH40" s="644"/>
      <c r="DI40" s="644"/>
      <c r="DJ40" s="644"/>
      <c r="DK40" s="645"/>
      <c r="DL40" s="649">
        <v>3942</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14168958</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409</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20766560</v>
      </c>
      <c r="CS42" s="644"/>
      <c r="CT42" s="644"/>
      <c r="CU42" s="644"/>
      <c r="CV42" s="644"/>
      <c r="CW42" s="644"/>
      <c r="CX42" s="644"/>
      <c r="CY42" s="645"/>
      <c r="CZ42" s="646">
        <v>10.199999999999999</v>
      </c>
      <c r="DA42" s="647"/>
      <c r="DB42" s="647"/>
      <c r="DC42" s="648"/>
      <c r="DD42" s="649">
        <v>2543669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563296</v>
      </c>
      <c r="CS43" s="642"/>
      <c r="CT43" s="642"/>
      <c r="CU43" s="642"/>
      <c r="CV43" s="642"/>
      <c r="CW43" s="642"/>
      <c r="CX43" s="642"/>
      <c r="CY43" s="643"/>
      <c r="CZ43" s="646">
        <v>0.3</v>
      </c>
      <c r="DA43" s="675"/>
      <c r="DB43" s="675"/>
      <c r="DC43" s="676"/>
      <c r="DD43" s="649">
        <v>120499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299</v>
      </c>
      <c r="CE44" s="670"/>
      <c r="CF44" s="638" t="s">
        <v>349</v>
      </c>
      <c r="CG44" s="639"/>
      <c r="CH44" s="639"/>
      <c r="CI44" s="639"/>
      <c r="CJ44" s="639"/>
      <c r="CK44" s="639"/>
      <c r="CL44" s="639"/>
      <c r="CM44" s="639"/>
      <c r="CN44" s="639"/>
      <c r="CO44" s="639"/>
      <c r="CP44" s="639"/>
      <c r="CQ44" s="640"/>
      <c r="CR44" s="641">
        <v>20682934</v>
      </c>
      <c r="CS44" s="644"/>
      <c r="CT44" s="644"/>
      <c r="CU44" s="644"/>
      <c r="CV44" s="644"/>
      <c r="CW44" s="644"/>
      <c r="CX44" s="644"/>
      <c r="CY44" s="645"/>
      <c r="CZ44" s="646">
        <v>10.199999999999999</v>
      </c>
      <c r="DA44" s="647"/>
      <c r="DB44" s="647"/>
      <c r="DC44" s="648"/>
      <c r="DD44" s="649">
        <v>2506551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10993433</v>
      </c>
      <c r="CS45" s="642"/>
      <c r="CT45" s="642"/>
      <c r="CU45" s="642"/>
      <c r="CV45" s="642"/>
      <c r="CW45" s="642"/>
      <c r="CX45" s="642"/>
      <c r="CY45" s="643"/>
      <c r="CZ45" s="646">
        <v>5.4</v>
      </c>
      <c r="DA45" s="675"/>
      <c r="DB45" s="675"/>
      <c r="DC45" s="676"/>
      <c r="DD45" s="649">
        <v>737644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8011306</v>
      </c>
      <c r="CS46" s="644"/>
      <c r="CT46" s="644"/>
      <c r="CU46" s="644"/>
      <c r="CV46" s="644"/>
      <c r="CW46" s="644"/>
      <c r="CX46" s="644"/>
      <c r="CY46" s="645"/>
      <c r="CZ46" s="646">
        <v>3.9</v>
      </c>
      <c r="DA46" s="647"/>
      <c r="DB46" s="647"/>
      <c r="DC46" s="648"/>
      <c r="DD46" s="649">
        <v>1696877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83626</v>
      </c>
      <c r="CS47" s="642"/>
      <c r="CT47" s="642"/>
      <c r="CU47" s="642"/>
      <c r="CV47" s="642"/>
      <c r="CW47" s="642"/>
      <c r="CX47" s="642"/>
      <c r="CY47" s="643"/>
      <c r="CZ47" s="646">
        <v>0</v>
      </c>
      <c r="DA47" s="675"/>
      <c r="DB47" s="675"/>
      <c r="DC47" s="676"/>
      <c r="DD47" s="649">
        <v>37118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203704925</v>
      </c>
      <c r="CS49" s="657"/>
      <c r="CT49" s="657"/>
      <c r="CU49" s="657"/>
      <c r="CV49" s="657"/>
      <c r="CW49" s="657"/>
      <c r="CX49" s="657"/>
      <c r="CY49" s="658"/>
      <c r="CZ49" s="659">
        <v>100</v>
      </c>
      <c r="DA49" s="660"/>
      <c r="DB49" s="660"/>
      <c r="DC49" s="661"/>
      <c r="DD49" s="662">
        <v>110743813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cJ00vTGpYCWsCuA3dyBPMX3YVCNeWjVQett0h6bvWHkpHqMZr0LJs0E+cSt14OsYzZ958EAOFL8H8hzkR+P3Vg==" saltValue="eZnLs959MZ/5NOLX8KhNU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B21" sqref="B21:AX21"/>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5" t="s">
        <v>356</v>
      </c>
      <c r="DK2" s="1186"/>
      <c r="DL2" s="1186"/>
      <c r="DM2" s="1186"/>
      <c r="DN2" s="1186"/>
      <c r="DO2" s="1187"/>
      <c r="DP2" s="229"/>
      <c r="DQ2" s="1185" t="s">
        <v>357</v>
      </c>
      <c r="DR2" s="1186"/>
      <c r="DS2" s="1186"/>
      <c r="DT2" s="1186"/>
      <c r="DU2" s="1186"/>
      <c r="DV2" s="1186"/>
      <c r="DW2" s="1186"/>
      <c r="DX2" s="1186"/>
      <c r="DY2" s="1186"/>
      <c r="DZ2" s="1187"/>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5" t="s">
        <v>358</v>
      </c>
      <c r="B4" s="1135"/>
      <c r="C4" s="1135"/>
      <c r="D4" s="1135"/>
      <c r="E4" s="1135"/>
      <c r="F4" s="1135"/>
      <c r="G4" s="1135"/>
      <c r="H4" s="1135"/>
      <c r="I4" s="1135"/>
      <c r="J4" s="1135"/>
      <c r="K4" s="1135"/>
      <c r="L4" s="1135"/>
      <c r="M4" s="1135"/>
      <c r="N4" s="1135"/>
      <c r="O4" s="1135"/>
      <c r="P4" s="1135"/>
      <c r="Q4" s="1135"/>
      <c r="R4" s="1135"/>
      <c r="S4" s="1135"/>
      <c r="T4" s="1135"/>
      <c r="U4" s="1135"/>
      <c r="V4" s="1135"/>
      <c r="W4" s="1135"/>
      <c r="X4" s="1135"/>
      <c r="Y4" s="1135"/>
      <c r="Z4" s="1135"/>
      <c r="AA4" s="1135"/>
      <c r="AB4" s="1135"/>
      <c r="AC4" s="1135"/>
      <c r="AD4" s="1135"/>
      <c r="AE4" s="1135"/>
      <c r="AF4" s="1135"/>
      <c r="AG4" s="1135"/>
      <c r="AH4" s="1135"/>
      <c r="AI4" s="1135"/>
      <c r="AJ4" s="1135"/>
      <c r="AK4" s="1135"/>
      <c r="AL4" s="1135"/>
      <c r="AM4" s="1135"/>
      <c r="AN4" s="1135"/>
      <c r="AO4" s="1135"/>
      <c r="AP4" s="1135"/>
      <c r="AQ4" s="1135"/>
      <c r="AR4" s="1135"/>
      <c r="AS4" s="1135"/>
      <c r="AT4" s="1135"/>
      <c r="AU4" s="1135"/>
      <c r="AV4" s="1135"/>
      <c r="AW4" s="1135"/>
      <c r="AX4" s="1135"/>
      <c r="AY4" s="1135"/>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8"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73" t="s">
        <v>374</v>
      </c>
      <c r="DH5" s="1174"/>
      <c r="DI5" s="1174"/>
      <c r="DJ5" s="1174"/>
      <c r="DK5" s="1175"/>
      <c r="DL5" s="1173" t="s">
        <v>375</v>
      </c>
      <c r="DM5" s="1174"/>
      <c r="DN5" s="1174"/>
      <c r="DO5" s="1174"/>
      <c r="DP5" s="1175"/>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9"/>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6"/>
      <c r="DH6" s="1177"/>
      <c r="DI6" s="1177"/>
      <c r="DJ6" s="1177"/>
      <c r="DK6" s="1178"/>
      <c r="DL6" s="1176"/>
      <c r="DM6" s="1177"/>
      <c r="DN6" s="1177"/>
      <c r="DO6" s="1177"/>
      <c r="DP6" s="1178"/>
      <c r="DQ6" s="1073"/>
      <c r="DR6" s="1074"/>
      <c r="DS6" s="1074"/>
      <c r="DT6" s="1074"/>
      <c r="DU6" s="1075"/>
      <c r="DV6" s="1073"/>
      <c r="DW6" s="1074"/>
      <c r="DX6" s="1074"/>
      <c r="DY6" s="1074"/>
      <c r="DZ6" s="1087"/>
      <c r="EA6" s="234"/>
    </row>
    <row r="7" spans="1:131" s="235" customFormat="1" ht="26.25" customHeight="1" thickTop="1" x14ac:dyDescent="0.15">
      <c r="A7" s="238">
        <v>1</v>
      </c>
      <c r="B7" s="1122" t="s">
        <v>377</v>
      </c>
      <c r="C7" s="1123"/>
      <c r="D7" s="1123"/>
      <c r="E7" s="1123"/>
      <c r="F7" s="1123"/>
      <c r="G7" s="1123"/>
      <c r="H7" s="1123"/>
      <c r="I7" s="1123"/>
      <c r="J7" s="1123"/>
      <c r="K7" s="1123"/>
      <c r="L7" s="1123"/>
      <c r="M7" s="1123"/>
      <c r="N7" s="1123"/>
      <c r="O7" s="1123"/>
      <c r="P7" s="1124"/>
      <c r="Q7" s="1179">
        <v>213041</v>
      </c>
      <c r="R7" s="1180"/>
      <c r="S7" s="1180"/>
      <c r="T7" s="1180"/>
      <c r="U7" s="1180"/>
      <c r="V7" s="1180">
        <v>209261</v>
      </c>
      <c r="W7" s="1180"/>
      <c r="X7" s="1180"/>
      <c r="Y7" s="1180"/>
      <c r="Z7" s="1180"/>
      <c r="AA7" s="1180">
        <v>3781</v>
      </c>
      <c r="AB7" s="1180"/>
      <c r="AC7" s="1180"/>
      <c r="AD7" s="1180"/>
      <c r="AE7" s="1181"/>
      <c r="AF7" s="1182">
        <v>3096</v>
      </c>
      <c r="AG7" s="1183"/>
      <c r="AH7" s="1183"/>
      <c r="AI7" s="1183"/>
      <c r="AJ7" s="1184"/>
      <c r="AK7" s="1166">
        <v>243</v>
      </c>
      <c r="AL7" s="1167"/>
      <c r="AM7" s="1167"/>
      <c r="AN7" s="1167"/>
      <c r="AO7" s="1167"/>
      <c r="AP7" s="1167">
        <v>243913</v>
      </c>
      <c r="AQ7" s="1167"/>
      <c r="AR7" s="1167"/>
      <c r="AS7" s="1167"/>
      <c r="AT7" s="1167"/>
      <c r="AU7" s="1168"/>
      <c r="AV7" s="1168"/>
      <c r="AW7" s="1168"/>
      <c r="AX7" s="1168"/>
      <c r="AY7" s="1169"/>
      <c r="AZ7" s="232"/>
      <c r="BA7" s="232"/>
      <c r="BB7" s="232"/>
      <c r="BC7" s="232"/>
      <c r="BD7" s="232"/>
      <c r="BE7" s="233"/>
      <c r="BF7" s="233"/>
      <c r="BG7" s="233"/>
      <c r="BH7" s="233"/>
      <c r="BI7" s="233"/>
      <c r="BJ7" s="233"/>
      <c r="BK7" s="233"/>
      <c r="BL7" s="233"/>
      <c r="BM7" s="233"/>
      <c r="BN7" s="233"/>
      <c r="BO7" s="233"/>
      <c r="BP7" s="233"/>
      <c r="BQ7" s="239">
        <v>1</v>
      </c>
      <c r="BR7" s="240"/>
      <c r="BS7" s="1170" t="s">
        <v>596</v>
      </c>
      <c r="BT7" s="1171"/>
      <c r="BU7" s="1171"/>
      <c r="BV7" s="1171"/>
      <c r="BW7" s="1171"/>
      <c r="BX7" s="1171"/>
      <c r="BY7" s="1171"/>
      <c r="BZ7" s="1171"/>
      <c r="CA7" s="1171"/>
      <c r="CB7" s="1171"/>
      <c r="CC7" s="1171"/>
      <c r="CD7" s="1171"/>
      <c r="CE7" s="1171"/>
      <c r="CF7" s="1171"/>
      <c r="CG7" s="1172"/>
      <c r="CH7" s="1163">
        <v>4</v>
      </c>
      <c r="CI7" s="1164"/>
      <c r="CJ7" s="1164"/>
      <c r="CK7" s="1164"/>
      <c r="CL7" s="1165"/>
      <c r="CM7" s="1163">
        <v>57</v>
      </c>
      <c r="CN7" s="1164"/>
      <c r="CO7" s="1164"/>
      <c r="CP7" s="1164"/>
      <c r="CQ7" s="1165"/>
      <c r="CR7" s="1163">
        <v>8</v>
      </c>
      <c r="CS7" s="1164"/>
      <c r="CT7" s="1164"/>
      <c r="CU7" s="1164"/>
      <c r="CV7" s="1165"/>
      <c r="CW7" s="1163">
        <v>27</v>
      </c>
      <c r="CX7" s="1164"/>
      <c r="CY7" s="1164"/>
      <c r="CZ7" s="1164"/>
      <c r="DA7" s="1165"/>
      <c r="DB7" s="1163" t="s">
        <v>611</v>
      </c>
      <c r="DC7" s="1164"/>
      <c r="DD7" s="1164"/>
      <c r="DE7" s="1164"/>
      <c r="DF7" s="1165"/>
      <c r="DG7" s="1163" t="s">
        <v>611</v>
      </c>
      <c r="DH7" s="1164"/>
      <c r="DI7" s="1164"/>
      <c r="DJ7" s="1164"/>
      <c r="DK7" s="1165"/>
      <c r="DL7" s="1163" t="s">
        <v>611</v>
      </c>
      <c r="DM7" s="1164"/>
      <c r="DN7" s="1164"/>
      <c r="DO7" s="1164"/>
      <c r="DP7" s="1165"/>
      <c r="DQ7" s="1163" t="s">
        <v>611</v>
      </c>
      <c r="DR7" s="1164"/>
      <c r="DS7" s="1164"/>
      <c r="DT7" s="1164"/>
      <c r="DU7" s="1165"/>
      <c r="DV7" s="1190"/>
      <c r="DW7" s="1191"/>
      <c r="DX7" s="1191"/>
      <c r="DY7" s="1191"/>
      <c r="DZ7" s="1192"/>
      <c r="EA7" s="234"/>
    </row>
    <row r="8" spans="1:131" s="235" customFormat="1" ht="26.25" customHeight="1" x14ac:dyDescent="0.15">
      <c r="A8" s="241">
        <v>2</v>
      </c>
      <c r="B8" s="1106" t="s">
        <v>378</v>
      </c>
      <c r="C8" s="1107"/>
      <c r="D8" s="1107"/>
      <c r="E8" s="1107"/>
      <c r="F8" s="1107"/>
      <c r="G8" s="1107"/>
      <c r="H8" s="1107"/>
      <c r="I8" s="1107"/>
      <c r="J8" s="1107"/>
      <c r="K8" s="1107"/>
      <c r="L8" s="1107"/>
      <c r="M8" s="1107"/>
      <c r="N8" s="1107"/>
      <c r="O8" s="1107"/>
      <c r="P8" s="1108"/>
      <c r="Q8" s="1112">
        <v>1194</v>
      </c>
      <c r="R8" s="1113"/>
      <c r="S8" s="1113"/>
      <c r="T8" s="1113"/>
      <c r="U8" s="1113"/>
      <c r="V8" s="1113">
        <v>985</v>
      </c>
      <c r="W8" s="1113"/>
      <c r="X8" s="1113"/>
      <c r="Y8" s="1113"/>
      <c r="Z8" s="1113"/>
      <c r="AA8" s="1113">
        <f>Q8-V8</f>
        <v>209</v>
      </c>
      <c r="AB8" s="1113"/>
      <c r="AC8" s="1113"/>
      <c r="AD8" s="1113"/>
      <c r="AE8" s="1114"/>
      <c r="AF8" s="1088" t="s">
        <v>123</v>
      </c>
      <c r="AG8" s="1089"/>
      <c r="AH8" s="1089"/>
      <c r="AI8" s="1089"/>
      <c r="AJ8" s="1090"/>
      <c r="AK8" s="1158">
        <v>8</v>
      </c>
      <c r="AL8" s="1159"/>
      <c r="AM8" s="1159"/>
      <c r="AN8" s="1159"/>
      <c r="AO8" s="1159"/>
      <c r="AP8" s="1159">
        <v>5416</v>
      </c>
      <c r="AQ8" s="1159"/>
      <c r="AR8" s="1159"/>
      <c r="AS8" s="1159"/>
      <c r="AT8" s="1159"/>
      <c r="AU8" s="1156"/>
      <c r="AV8" s="1156"/>
      <c r="AW8" s="1156"/>
      <c r="AX8" s="1156"/>
      <c r="AY8" s="1157"/>
      <c r="AZ8" s="232"/>
      <c r="BA8" s="232"/>
      <c r="BB8" s="232"/>
      <c r="BC8" s="232"/>
      <c r="BD8" s="232"/>
      <c r="BE8" s="233"/>
      <c r="BF8" s="233"/>
      <c r="BG8" s="233"/>
      <c r="BH8" s="233"/>
      <c r="BI8" s="233"/>
      <c r="BJ8" s="233"/>
      <c r="BK8" s="233"/>
      <c r="BL8" s="233"/>
      <c r="BM8" s="233"/>
      <c r="BN8" s="233"/>
      <c r="BO8" s="233"/>
      <c r="BP8" s="233"/>
      <c r="BQ8" s="242">
        <v>2</v>
      </c>
      <c r="BR8" s="243"/>
      <c r="BS8" s="1083" t="s">
        <v>618</v>
      </c>
      <c r="BT8" s="1084"/>
      <c r="BU8" s="1084"/>
      <c r="BV8" s="1084"/>
      <c r="BW8" s="1084"/>
      <c r="BX8" s="1084"/>
      <c r="BY8" s="1084"/>
      <c r="BZ8" s="1084"/>
      <c r="CA8" s="1084"/>
      <c r="CB8" s="1084"/>
      <c r="CC8" s="1084"/>
      <c r="CD8" s="1084"/>
      <c r="CE8" s="1084"/>
      <c r="CF8" s="1084"/>
      <c r="CG8" s="1085"/>
      <c r="CH8" s="1058">
        <v>1</v>
      </c>
      <c r="CI8" s="1059"/>
      <c r="CJ8" s="1059"/>
      <c r="CK8" s="1059"/>
      <c r="CL8" s="1060"/>
      <c r="CM8" s="1058">
        <v>111</v>
      </c>
      <c r="CN8" s="1059"/>
      <c r="CO8" s="1059"/>
      <c r="CP8" s="1059"/>
      <c r="CQ8" s="1060"/>
      <c r="CR8" s="1058">
        <v>60</v>
      </c>
      <c r="CS8" s="1059"/>
      <c r="CT8" s="1059"/>
      <c r="CU8" s="1059"/>
      <c r="CV8" s="1060"/>
      <c r="CW8" s="1058">
        <v>35</v>
      </c>
      <c r="CX8" s="1059"/>
      <c r="CY8" s="1059"/>
      <c r="CZ8" s="1059"/>
      <c r="DA8" s="1060"/>
      <c r="DB8" s="1058" t="s">
        <v>611</v>
      </c>
      <c r="DC8" s="1059"/>
      <c r="DD8" s="1059"/>
      <c r="DE8" s="1059"/>
      <c r="DF8" s="1060"/>
      <c r="DG8" s="1058" t="s">
        <v>611</v>
      </c>
      <c r="DH8" s="1059"/>
      <c r="DI8" s="1059"/>
      <c r="DJ8" s="1059"/>
      <c r="DK8" s="1060"/>
      <c r="DL8" s="1058" t="s">
        <v>611</v>
      </c>
      <c r="DM8" s="1059"/>
      <c r="DN8" s="1059"/>
      <c r="DO8" s="1059"/>
      <c r="DP8" s="1060"/>
      <c r="DQ8" s="1058" t="s">
        <v>611</v>
      </c>
      <c r="DR8" s="1059"/>
      <c r="DS8" s="1059"/>
      <c r="DT8" s="1059"/>
      <c r="DU8" s="1060"/>
      <c r="DV8" s="1061" t="s">
        <v>619</v>
      </c>
      <c r="DW8" s="1062"/>
      <c r="DX8" s="1062"/>
      <c r="DY8" s="1062"/>
      <c r="DZ8" s="1063"/>
      <c r="EA8" s="234"/>
    </row>
    <row r="9" spans="1:131" s="235" customFormat="1" ht="26.25" customHeight="1" x14ac:dyDescent="0.15">
      <c r="A9" s="241">
        <v>3</v>
      </c>
      <c r="B9" s="1106" t="s">
        <v>379</v>
      </c>
      <c r="C9" s="1107"/>
      <c r="D9" s="1107"/>
      <c r="E9" s="1107"/>
      <c r="F9" s="1107"/>
      <c r="G9" s="1107"/>
      <c r="H9" s="1107"/>
      <c r="I9" s="1107"/>
      <c r="J9" s="1107"/>
      <c r="K9" s="1107"/>
      <c r="L9" s="1107"/>
      <c r="M9" s="1107"/>
      <c r="N9" s="1107"/>
      <c r="O9" s="1107"/>
      <c r="P9" s="1108"/>
      <c r="Q9" s="1112">
        <v>214</v>
      </c>
      <c r="R9" s="1113"/>
      <c r="S9" s="1113"/>
      <c r="T9" s="1113"/>
      <c r="U9" s="1113"/>
      <c r="V9" s="1113">
        <v>141</v>
      </c>
      <c r="W9" s="1113"/>
      <c r="X9" s="1113"/>
      <c r="Y9" s="1113"/>
      <c r="Z9" s="1113"/>
      <c r="AA9" s="1113">
        <v>74</v>
      </c>
      <c r="AB9" s="1113"/>
      <c r="AC9" s="1113"/>
      <c r="AD9" s="1113"/>
      <c r="AE9" s="1114"/>
      <c r="AF9" s="1088">
        <v>74</v>
      </c>
      <c r="AG9" s="1089"/>
      <c r="AH9" s="1089"/>
      <c r="AI9" s="1089"/>
      <c r="AJ9" s="1090"/>
      <c r="AK9" s="1158">
        <v>2</v>
      </c>
      <c r="AL9" s="1159"/>
      <c r="AM9" s="1159"/>
      <c r="AN9" s="1159"/>
      <c r="AO9" s="1159"/>
      <c r="AP9" s="1159">
        <v>467</v>
      </c>
      <c r="AQ9" s="1159"/>
      <c r="AR9" s="1159"/>
      <c r="AS9" s="1159"/>
      <c r="AT9" s="1159"/>
      <c r="AU9" s="1156"/>
      <c r="AV9" s="1156"/>
      <c r="AW9" s="1156"/>
      <c r="AX9" s="1156"/>
      <c r="AY9" s="1157"/>
      <c r="AZ9" s="232"/>
      <c r="BA9" s="232"/>
      <c r="BB9" s="232"/>
      <c r="BC9" s="232"/>
      <c r="BD9" s="232"/>
      <c r="BE9" s="233"/>
      <c r="BF9" s="233"/>
      <c r="BG9" s="233"/>
      <c r="BH9" s="233"/>
      <c r="BI9" s="233"/>
      <c r="BJ9" s="233"/>
      <c r="BK9" s="233"/>
      <c r="BL9" s="233"/>
      <c r="BM9" s="233"/>
      <c r="BN9" s="233"/>
      <c r="BO9" s="233"/>
      <c r="BP9" s="233"/>
      <c r="BQ9" s="242">
        <v>3</v>
      </c>
      <c r="BR9" s="243"/>
      <c r="BS9" s="1083" t="s">
        <v>597</v>
      </c>
      <c r="BT9" s="1084"/>
      <c r="BU9" s="1084"/>
      <c r="BV9" s="1084"/>
      <c r="BW9" s="1084"/>
      <c r="BX9" s="1084"/>
      <c r="BY9" s="1084"/>
      <c r="BZ9" s="1084"/>
      <c r="CA9" s="1084"/>
      <c r="CB9" s="1084"/>
      <c r="CC9" s="1084"/>
      <c r="CD9" s="1084"/>
      <c r="CE9" s="1084"/>
      <c r="CF9" s="1084"/>
      <c r="CG9" s="1085"/>
      <c r="CH9" s="1058">
        <v>-6</v>
      </c>
      <c r="CI9" s="1059"/>
      <c r="CJ9" s="1059"/>
      <c r="CK9" s="1059"/>
      <c r="CL9" s="1060"/>
      <c r="CM9" s="1058">
        <v>222</v>
      </c>
      <c r="CN9" s="1059"/>
      <c r="CO9" s="1059"/>
      <c r="CP9" s="1059"/>
      <c r="CQ9" s="1060"/>
      <c r="CR9" s="1058">
        <v>100</v>
      </c>
      <c r="CS9" s="1059"/>
      <c r="CT9" s="1059"/>
      <c r="CU9" s="1059"/>
      <c r="CV9" s="1060"/>
      <c r="CW9" s="1058" t="s">
        <v>611</v>
      </c>
      <c r="CX9" s="1059"/>
      <c r="CY9" s="1059"/>
      <c r="CZ9" s="1059"/>
      <c r="DA9" s="1060"/>
      <c r="DB9" s="1058" t="s">
        <v>611</v>
      </c>
      <c r="DC9" s="1059"/>
      <c r="DD9" s="1059"/>
      <c r="DE9" s="1059"/>
      <c r="DF9" s="1060"/>
      <c r="DG9" s="1058" t="s">
        <v>611</v>
      </c>
      <c r="DH9" s="1059"/>
      <c r="DI9" s="1059"/>
      <c r="DJ9" s="1059"/>
      <c r="DK9" s="1060"/>
      <c r="DL9" s="1058" t="s">
        <v>611</v>
      </c>
      <c r="DM9" s="1059"/>
      <c r="DN9" s="1059"/>
      <c r="DO9" s="1059"/>
      <c r="DP9" s="1060"/>
      <c r="DQ9" s="1058" t="s">
        <v>611</v>
      </c>
      <c r="DR9" s="1059"/>
      <c r="DS9" s="1059"/>
      <c r="DT9" s="1059"/>
      <c r="DU9" s="1060"/>
      <c r="DV9" s="1061"/>
      <c r="DW9" s="1062"/>
      <c r="DX9" s="1062"/>
      <c r="DY9" s="1062"/>
      <c r="DZ9" s="1063"/>
      <c r="EA9" s="234"/>
    </row>
    <row r="10" spans="1:131" s="235" customFormat="1" ht="26.25" customHeight="1" x14ac:dyDescent="0.15">
      <c r="A10" s="241">
        <v>4</v>
      </c>
      <c r="B10" s="1106" t="s">
        <v>380</v>
      </c>
      <c r="C10" s="1107"/>
      <c r="D10" s="1107"/>
      <c r="E10" s="1107"/>
      <c r="F10" s="1107"/>
      <c r="G10" s="1107"/>
      <c r="H10" s="1107"/>
      <c r="I10" s="1107"/>
      <c r="J10" s="1107"/>
      <c r="K10" s="1107"/>
      <c r="L10" s="1107"/>
      <c r="M10" s="1107"/>
      <c r="N10" s="1107"/>
      <c r="O10" s="1107"/>
      <c r="P10" s="1108"/>
      <c r="Q10" s="1115">
        <v>326</v>
      </c>
      <c r="R10" s="1089"/>
      <c r="S10" s="1089"/>
      <c r="T10" s="1089"/>
      <c r="U10" s="1116"/>
      <c r="V10" s="1114">
        <v>326</v>
      </c>
      <c r="W10" s="1089"/>
      <c r="X10" s="1089"/>
      <c r="Y10" s="1089"/>
      <c r="Z10" s="1116"/>
      <c r="AA10" s="1114" t="s">
        <v>607</v>
      </c>
      <c r="AB10" s="1089"/>
      <c r="AC10" s="1089"/>
      <c r="AD10" s="1089"/>
      <c r="AE10" s="1090"/>
      <c r="AF10" s="1088" t="s">
        <v>123</v>
      </c>
      <c r="AG10" s="1089"/>
      <c r="AH10" s="1089"/>
      <c r="AI10" s="1089"/>
      <c r="AJ10" s="1090"/>
      <c r="AK10" s="1161">
        <v>181</v>
      </c>
      <c r="AL10" s="1059"/>
      <c r="AM10" s="1059"/>
      <c r="AN10" s="1059"/>
      <c r="AO10" s="1158"/>
      <c r="AP10" s="1162">
        <v>1098</v>
      </c>
      <c r="AQ10" s="1059"/>
      <c r="AR10" s="1059"/>
      <c r="AS10" s="1059"/>
      <c r="AT10" s="1158"/>
      <c r="AU10" s="1156"/>
      <c r="AV10" s="1156"/>
      <c r="AW10" s="1156"/>
      <c r="AX10" s="1156"/>
      <c r="AY10" s="1157"/>
      <c r="AZ10" s="232"/>
      <c r="BA10" s="232"/>
      <c r="BB10" s="232"/>
      <c r="BC10" s="232"/>
      <c r="BD10" s="232"/>
      <c r="BE10" s="233"/>
      <c r="BF10" s="233"/>
      <c r="BG10" s="233"/>
      <c r="BH10" s="233"/>
      <c r="BI10" s="233"/>
      <c r="BJ10" s="233"/>
      <c r="BK10" s="233"/>
      <c r="BL10" s="233"/>
      <c r="BM10" s="233"/>
      <c r="BN10" s="233"/>
      <c r="BO10" s="233"/>
      <c r="BP10" s="233"/>
      <c r="BQ10" s="242">
        <v>4</v>
      </c>
      <c r="BR10" s="243"/>
      <c r="BS10" s="1083" t="s">
        <v>598</v>
      </c>
      <c r="BT10" s="1084"/>
      <c r="BU10" s="1084"/>
      <c r="BV10" s="1084"/>
      <c r="BW10" s="1084"/>
      <c r="BX10" s="1084"/>
      <c r="BY10" s="1084"/>
      <c r="BZ10" s="1084"/>
      <c r="CA10" s="1084"/>
      <c r="CB10" s="1084"/>
      <c r="CC10" s="1084"/>
      <c r="CD10" s="1084"/>
      <c r="CE10" s="1084"/>
      <c r="CF10" s="1084"/>
      <c r="CG10" s="1085"/>
      <c r="CH10" s="1058">
        <v>12</v>
      </c>
      <c r="CI10" s="1059"/>
      <c r="CJ10" s="1059"/>
      <c r="CK10" s="1059"/>
      <c r="CL10" s="1060"/>
      <c r="CM10" s="1058">
        <v>88</v>
      </c>
      <c r="CN10" s="1059"/>
      <c r="CO10" s="1059"/>
      <c r="CP10" s="1059"/>
      <c r="CQ10" s="1060"/>
      <c r="CR10" s="1058">
        <v>10</v>
      </c>
      <c r="CS10" s="1059"/>
      <c r="CT10" s="1059"/>
      <c r="CU10" s="1059"/>
      <c r="CV10" s="1060"/>
      <c r="CW10" s="1058" t="s">
        <v>611</v>
      </c>
      <c r="CX10" s="1059"/>
      <c r="CY10" s="1059"/>
      <c r="CZ10" s="1059"/>
      <c r="DA10" s="1060"/>
      <c r="DB10" s="1058" t="s">
        <v>611</v>
      </c>
      <c r="DC10" s="1059"/>
      <c r="DD10" s="1059"/>
      <c r="DE10" s="1059"/>
      <c r="DF10" s="1060"/>
      <c r="DG10" s="1058" t="s">
        <v>611</v>
      </c>
      <c r="DH10" s="1059"/>
      <c r="DI10" s="1059"/>
      <c r="DJ10" s="1059"/>
      <c r="DK10" s="1060"/>
      <c r="DL10" s="1058" t="s">
        <v>611</v>
      </c>
      <c r="DM10" s="1059"/>
      <c r="DN10" s="1059"/>
      <c r="DO10" s="1059"/>
      <c r="DP10" s="1060"/>
      <c r="DQ10" s="1058" t="s">
        <v>611</v>
      </c>
      <c r="DR10" s="1059"/>
      <c r="DS10" s="1059"/>
      <c r="DT10" s="1059"/>
      <c r="DU10" s="1060"/>
      <c r="DV10" s="1061"/>
      <c r="DW10" s="1062"/>
      <c r="DX10" s="1062"/>
      <c r="DY10" s="1062"/>
      <c r="DZ10" s="1063"/>
      <c r="EA10" s="234"/>
    </row>
    <row r="11" spans="1:131" s="235" customFormat="1" ht="26.25" customHeight="1" x14ac:dyDescent="0.15">
      <c r="A11" s="241">
        <v>5</v>
      </c>
      <c r="B11" s="1106" t="s">
        <v>381</v>
      </c>
      <c r="C11" s="1107"/>
      <c r="D11" s="1107"/>
      <c r="E11" s="1107"/>
      <c r="F11" s="1107"/>
      <c r="G11" s="1107"/>
      <c r="H11" s="1107"/>
      <c r="I11" s="1107"/>
      <c r="J11" s="1107"/>
      <c r="K11" s="1107"/>
      <c r="L11" s="1107"/>
      <c r="M11" s="1107"/>
      <c r="N11" s="1107"/>
      <c r="O11" s="1107"/>
      <c r="P11" s="1108"/>
      <c r="Q11" s="1112">
        <v>1220</v>
      </c>
      <c r="R11" s="1113"/>
      <c r="S11" s="1113"/>
      <c r="T11" s="1113"/>
      <c r="U11" s="1113"/>
      <c r="V11" s="1113">
        <v>1220</v>
      </c>
      <c r="W11" s="1113"/>
      <c r="X11" s="1113"/>
      <c r="Y11" s="1113"/>
      <c r="Z11" s="1113"/>
      <c r="AA11" s="1113" t="s">
        <v>607</v>
      </c>
      <c r="AB11" s="1113"/>
      <c r="AC11" s="1113"/>
      <c r="AD11" s="1113"/>
      <c r="AE11" s="1114"/>
      <c r="AF11" s="1088" t="s">
        <v>606</v>
      </c>
      <c r="AG11" s="1089"/>
      <c r="AH11" s="1089"/>
      <c r="AI11" s="1089"/>
      <c r="AJ11" s="1090"/>
      <c r="AK11" s="1158" t="s">
        <v>605</v>
      </c>
      <c r="AL11" s="1159"/>
      <c r="AM11" s="1159"/>
      <c r="AN11" s="1159"/>
      <c r="AO11" s="1159"/>
      <c r="AP11" s="1159">
        <v>11114</v>
      </c>
      <c r="AQ11" s="1159"/>
      <c r="AR11" s="1159"/>
      <c r="AS11" s="1159"/>
      <c r="AT11" s="1159"/>
      <c r="AU11" s="1156"/>
      <c r="AV11" s="1156"/>
      <c r="AW11" s="1156"/>
      <c r="AX11" s="1156"/>
      <c r="AY11" s="1157"/>
      <c r="AZ11" s="232"/>
      <c r="BA11" s="232"/>
      <c r="BB11" s="232"/>
      <c r="BC11" s="232"/>
      <c r="BD11" s="232"/>
      <c r="BE11" s="233"/>
      <c r="BF11" s="233"/>
      <c r="BG11" s="233"/>
      <c r="BH11" s="233"/>
      <c r="BI11" s="233"/>
      <c r="BJ11" s="233"/>
      <c r="BK11" s="233"/>
      <c r="BL11" s="233"/>
      <c r="BM11" s="233"/>
      <c r="BN11" s="233"/>
      <c r="BO11" s="233"/>
      <c r="BP11" s="233"/>
      <c r="BQ11" s="242">
        <v>5</v>
      </c>
      <c r="BR11" s="243"/>
      <c r="BS11" s="1083" t="s">
        <v>586</v>
      </c>
      <c r="BT11" s="1084"/>
      <c r="BU11" s="1084"/>
      <c r="BV11" s="1084"/>
      <c r="BW11" s="1084"/>
      <c r="BX11" s="1084"/>
      <c r="BY11" s="1084"/>
      <c r="BZ11" s="1084"/>
      <c r="CA11" s="1084"/>
      <c r="CB11" s="1084"/>
      <c r="CC11" s="1084"/>
      <c r="CD11" s="1084"/>
      <c r="CE11" s="1084"/>
      <c r="CF11" s="1084"/>
      <c r="CG11" s="1085"/>
      <c r="CH11" s="1058">
        <v>0</v>
      </c>
      <c r="CI11" s="1059"/>
      <c r="CJ11" s="1059"/>
      <c r="CK11" s="1059"/>
      <c r="CL11" s="1060"/>
      <c r="CM11" s="1058">
        <v>69</v>
      </c>
      <c r="CN11" s="1059"/>
      <c r="CO11" s="1059"/>
      <c r="CP11" s="1059"/>
      <c r="CQ11" s="1060"/>
      <c r="CR11" s="1058">
        <v>30</v>
      </c>
      <c r="CS11" s="1059"/>
      <c r="CT11" s="1059"/>
      <c r="CU11" s="1059"/>
      <c r="CV11" s="1060"/>
      <c r="CW11" s="1058" t="s">
        <v>602</v>
      </c>
      <c r="CX11" s="1059"/>
      <c r="CY11" s="1059"/>
      <c r="CZ11" s="1059"/>
      <c r="DA11" s="1060"/>
      <c r="DB11" s="1058" t="s">
        <v>603</v>
      </c>
      <c r="DC11" s="1059"/>
      <c r="DD11" s="1059"/>
      <c r="DE11" s="1059"/>
      <c r="DF11" s="1060"/>
      <c r="DG11" s="1058" t="s">
        <v>611</v>
      </c>
      <c r="DH11" s="1059"/>
      <c r="DI11" s="1059"/>
      <c r="DJ11" s="1059"/>
      <c r="DK11" s="1060"/>
      <c r="DL11" s="1058" t="s">
        <v>611</v>
      </c>
      <c r="DM11" s="1059"/>
      <c r="DN11" s="1059"/>
      <c r="DO11" s="1059"/>
      <c r="DP11" s="1060"/>
      <c r="DQ11" s="1058" t="s">
        <v>611</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8"/>
      <c r="AL12" s="1159"/>
      <c r="AM12" s="1159"/>
      <c r="AN12" s="1159"/>
      <c r="AO12" s="1159"/>
      <c r="AP12" s="1159"/>
      <c r="AQ12" s="1159"/>
      <c r="AR12" s="1159"/>
      <c r="AS12" s="1159"/>
      <c r="AT12" s="1159"/>
      <c r="AU12" s="1156"/>
      <c r="AV12" s="1156"/>
      <c r="AW12" s="1156"/>
      <c r="AX12" s="1156"/>
      <c r="AY12" s="1157"/>
      <c r="AZ12" s="232"/>
      <c r="BA12" s="232"/>
      <c r="BB12" s="232"/>
      <c r="BC12" s="232"/>
      <c r="BD12" s="232"/>
      <c r="BE12" s="233"/>
      <c r="BF12" s="233"/>
      <c r="BG12" s="233"/>
      <c r="BH12" s="233"/>
      <c r="BI12" s="233"/>
      <c r="BJ12" s="233"/>
      <c r="BK12" s="233"/>
      <c r="BL12" s="233"/>
      <c r="BM12" s="233"/>
      <c r="BN12" s="233"/>
      <c r="BO12" s="233"/>
      <c r="BP12" s="233"/>
      <c r="BQ12" s="242">
        <v>6</v>
      </c>
      <c r="BR12" s="243"/>
      <c r="BS12" s="1083" t="s">
        <v>587</v>
      </c>
      <c r="BT12" s="1084"/>
      <c r="BU12" s="1084"/>
      <c r="BV12" s="1084"/>
      <c r="BW12" s="1084"/>
      <c r="BX12" s="1084"/>
      <c r="BY12" s="1084"/>
      <c r="BZ12" s="1084"/>
      <c r="CA12" s="1084"/>
      <c r="CB12" s="1084"/>
      <c r="CC12" s="1084"/>
      <c r="CD12" s="1084"/>
      <c r="CE12" s="1084"/>
      <c r="CF12" s="1084"/>
      <c r="CG12" s="1085"/>
      <c r="CH12" s="1058">
        <v>66</v>
      </c>
      <c r="CI12" s="1059"/>
      <c r="CJ12" s="1059"/>
      <c r="CK12" s="1059"/>
      <c r="CL12" s="1060"/>
      <c r="CM12" s="1058">
        <v>363</v>
      </c>
      <c r="CN12" s="1059"/>
      <c r="CO12" s="1059"/>
      <c r="CP12" s="1059"/>
      <c r="CQ12" s="1060"/>
      <c r="CR12" s="1058">
        <v>200</v>
      </c>
      <c r="CS12" s="1059"/>
      <c r="CT12" s="1059"/>
      <c r="CU12" s="1059"/>
      <c r="CV12" s="1060"/>
      <c r="CW12" s="1160" t="s">
        <v>612</v>
      </c>
      <c r="CX12" s="1059"/>
      <c r="CY12" s="1059"/>
      <c r="CZ12" s="1059"/>
      <c r="DA12" s="1060"/>
      <c r="DB12" s="1058">
        <v>35</v>
      </c>
      <c r="DC12" s="1059"/>
      <c r="DD12" s="1059"/>
      <c r="DE12" s="1059"/>
      <c r="DF12" s="1060"/>
      <c r="DG12" s="1058" t="s">
        <v>611</v>
      </c>
      <c r="DH12" s="1059"/>
      <c r="DI12" s="1059"/>
      <c r="DJ12" s="1059"/>
      <c r="DK12" s="1060"/>
      <c r="DL12" s="1058" t="s">
        <v>611</v>
      </c>
      <c r="DM12" s="1059"/>
      <c r="DN12" s="1059"/>
      <c r="DO12" s="1059"/>
      <c r="DP12" s="1060"/>
      <c r="DQ12" s="1058" t="s">
        <v>611</v>
      </c>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8"/>
      <c r="AL13" s="1159"/>
      <c r="AM13" s="1159"/>
      <c r="AN13" s="1159"/>
      <c r="AO13" s="1159"/>
      <c r="AP13" s="1159"/>
      <c r="AQ13" s="1159"/>
      <c r="AR13" s="1159"/>
      <c r="AS13" s="1159"/>
      <c r="AT13" s="1159"/>
      <c r="AU13" s="1156"/>
      <c r="AV13" s="1156"/>
      <c r="AW13" s="1156"/>
      <c r="AX13" s="1156"/>
      <c r="AY13" s="1157"/>
      <c r="AZ13" s="232"/>
      <c r="BA13" s="232"/>
      <c r="BB13" s="232"/>
      <c r="BC13" s="232"/>
      <c r="BD13" s="232"/>
      <c r="BE13" s="233"/>
      <c r="BF13" s="233"/>
      <c r="BG13" s="233"/>
      <c r="BH13" s="233"/>
      <c r="BI13" s="233"/>
      <c r="BJ13" s="233"/>
      <c r="BK13" s="233"/>
      <c r="BL13" s="233"/>
      <c r="BM13" s="233"/>
      <c r="BN13" s="233"/>
      <c r="BO13" s="233"/>
      <c r="BP13" s="233"/>
      <c r="BQ13" s="242">
        <v>7</v>
      </c>
      <c r="BR13" s="243"/>
      <c r="BS13" s="1083" t="s">
        <v>599</v>
      </c>
      <c r="BT13" s="1084"/>
      <c r="BU13" s="1084"/>
      <c r="BV13" s="1084"/>
      <c r="BW13" s="1084"/>
      <c r="BX13" s="1084"/>
      <c r="BY13" s="1084"/>
      <c r="BZ13" s="1084"/>
      <c r="CA13" s="1084"/>
      <c r="CB13" s="1084"/>
      <c r="CC13" s="1084"/>
      <c r="CD13" s="1084"/>
      <c r="CE13" s="1084"/>
      <c r="CF13" s="1084"/>
      <c r="CG13" s="1085"/>
      <c r="CH13" s="1058">
        <v>-8</v>
      </c>
      <c r="CI13" s="1059"/>
      <c r="CJ13" s="1059"/>
      <c r="CK13" s="1059"/>
      <c r="CL13" s="1060"/>
      <c r="CM13" s="1058">
        <v>13</v>
      </c>
      <c r="CN13" s="1059"/>
      <c r="CO13" s="1059"/>
      <c r="CP13" s="1059"/>
      <c r="CQ13" s="1060"/>
      <c r="CR13" s="1058">
        <v>6</v>
      </c>
      <c r="CS13" s="1059"/>
      <c r="CT13" s="1059"/>
      <c r="CU13" s="1059"/>
      <c r="CV13" s="1060"/>
      <c r="CW13" s="1058" t="s">
        <v>611</v>
      </c>
      <c r="CX13" s="1059"/>
      <c r="CY13" s="1059"/>
      <c r="CZ13" s="1059"/>
      <c r="DA13" s="1060"/>
      <c r="DB13" s="1058" t="s">
        <v>611</v>
      </c>
      <c r="DC13" s="1059"/>
      <c r="DD13" s="1059"/>
      <c r="DE13" s="1059"/>
      <c r="DF13" s="1060"/>
      <c r="DG13" s="1058" t="s">
        <v>611</v>
      </c>
      <c r="DH13" s="1059"/>
      <c r="DI13" s="1059"/>
      <c r="DJ13" s="1059"/>
      <c r="DK13" s="1060"/>
      <c r="DL13" s="1058" t="s">
        <v>611</v>
      </c>
      <c r="DM13" s="1059"/>
      <c r="DN13" s="1059"/>
      <c r="DO13" s="1059"/>
      <c r="DP13" s="1060"/>
      <c r="DQ13" s="1058" t="s">
        <v>611</v>
      </c>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8"/>
      <c r="AL14" s="1159"/>
      <c r="AM14" s="1159"/>
      <c r="AN14" s="1159"/>
      <c r="AO14" s="1159"/>
      <c r="AP14" s="1159"/>
      <c r="AQ14" s="1159"/>
      <c r="AR14" s="1159"/>
      <c r="AS14" s="1159"/>
      <c r="AT14" s="1159"/>
      <c r="AU14" s="1156"/>
      <c r="AV14" s="1156"/>
      <c r="AW14" s="1156"/>
      <c r="AX14" s="1156"/>
      <c r="AY14" s="1157"/>
      <c r="AZ14" s="232"/>
      <c r="BA14" s="232"/>
      <c r="BB14" s="232"/>
      <c r="BC14" s="232"/>
      <c r="BD14" s="232"/>
      <c r="BE14" s="233"/>
      <c r="BF14" s="233"/>
      <c r="BG14" s="233"/>
      <c r="BH14" s="233"/>
      <c r="BI14" s="233"/>
      <c r="BJ14" s="233"/>
      <c r="BK14" s="233"/>
      <c r="BL14" s="233"/>
      <c r="BM14" s="233"/>
      <c r="BN14" s="233"/>
      <c r="BO14" s="233"/>
      <c r="BP14" s="233"/>
      <c r="BQ14" s="242">
        <v>8</v>
      </c>
      <c r="BR14" s="243"/>
      <c r="BS14" s="1083" t="s">
        <v>600</v>
      </c>
      <c r="BT14" s="1084"/>
      <c r="BU14" s="1084"/>
      <c r="BV14" s="1084"/>
      <c r="BW14" s="1084"/>
      <c r="BX14" s="1084"/>
      <c r="BY14" s="1084"/>
      <c r="BZ14" s="1084"/>
      <c r="CA14" s="1084"/>
      <c r="CB14" s="1084"/>
      <c r="CC14" s="1084"/>
      <c r="CD14" s="1084"/>
      <c r="CE14" s="1084"/>
      <c r="CF14" s="1084"/>
      <c r="CG14" s="1085"/>
      <c r="CH14" s="1058">
        <v>-2</v>
      </c>
      <c r="CI14" s="1059"/>
      <c r="CJ14" s="1059"/>
      <c r="CK14" s="1059"/>
      <c r="CL14" s="1060"/>
      <c r="CM14" s="1058">
        <v>47</v>
      </c>
      <c r="CN14" s="1059"/>
      <c r="CO14" s="1059"/>
      <c r="CP14" s="1059"/>
      <c r="CQ14" s="1060"/>
      <c r="CR14" s="1058">
        <v>5</v>
      </c>
      <c r="CS14" s="1059"/>
      <c r="CT14" s="1059"/>
      <c r="CU14" s="1059"/>
      <c r="CV14" s="1060"/>
      <c r="CW14" s="1058">
        <v>13</v>
      </c>
      <c r="CX14" s="1059"/>
      <c r="CY14" s="1059"/>
      <c r="CZ14" s="1059"/>
      <c r="DA14" s="1060"/>
      <c r="DB14" s="1058" t="s">
        <v>611</v>
      </c>
      <c r="DC14" s="1059"/>
      <c r="DD14" s="1059"/>
      <c r="DE14" s="1059"/>
      <c r="DF14" s="1060"/>
      <c r="DG14" s="1058" t="s">
        <v>611</v>
      </c>
      <c r="DH14" s="1059"/>
      <c r="DI14" s="1059"/>
      <c r="DJ14" s="1059"/>
      <c r="DK14" s="1060"/>
      <c r="DL14" s="1058" t="s">
        <v>611</v>
      </c>
      <c r="DM14" s="1059"/>
      <c r="DN14" s="1059"/>
      <c r="DO14" s="1059"/>
      <c r="DP14" s="1060"/>
      <c r="DQ14" s="1058" t="s">
        <v>611</v>
      </c>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8"/>
      <c r="AL15" s="1159"/>
      <c r="AM15" s="1159"/>
      <c r="AN15" s="1159"/>
      <c r="AO15" s="1159"/>
      <c r="AP15" s="1159"/>
      <c r="AQ15" s="1159"/>
      <c r="AR15" s="1159"/>
      <c r="AS15" s="1159"/>
      <c r="AT15" s="1159"/>
      <c r="AU15" s="1156"/>
      <c r="AV15" s="1156"/>
      <c r="AW15" s="1156"/>
      <c r="AX15" s="1156"/>
      <c r="AY15" s="1157"/>
      <c r="AZ15" s="232"/>
      <c r="BA15" s="232"/>
      <c r="BB15" s="232"/>
      <c r="BC15" s="232"/>
      <c r="BD15" s="232"/>
      <c r="BE15" s="233"/>
      <c r="BF15" s="233"/>
      <c r="BG15" s="233"/>
      <c r="BH15" s="233"/>
      <c r="BI15" s="233"/>
      <c r="BJ15" s="233"/>
      <c r="BK15" s="233"/>
      <c r="BL15" s="233"/>
      <c r="BM15" s="233"/>
      <c r="BN15" s="233"/>
      <c r="BO15" s="233"/>
      <c r="BP15" s="233"/>
      <c r="BQ15" s="242">
        <v>9</v>
      </c>
      <c r="BR15" s="243"/>
      <c r="BS15" s="1083" t="s">
        <v>588</v>
      </c>
      <c r="BT15" s="1084"/>
      <c r="BU15" s="1084"/>
      <c r="BV15" s="1084"/>
      <c r="BW15" s="1084"/>
      <c r="BX15" s="1084"/>
      <c r="BY15" s="1084"/>
      <c r="BZ15" s="1084"/>
      <c r="CA15" s="1084"/>
      <c r="CB15" s="1084"/>
      <c r="CC15" s="1084"/>
      <c r="CD15" s="1084"/>
      <c r="CE15" s="1084"/>
      <c r="CF15" s="1084"/>
      <c r="CG15" s="1085"/>
      <c r="CH15" s="1058">
        <v>-4</v>
      </c>
      <c r="CI15" s="1059"/>
      <c r="CJ15" s="1059"/>
      <c r="CK15" s="1059"/>
      <c r="CL15" s="1060"/>
      <c r="CM15" s="1058">
        <v>14</v>
      </c>
      <c r="CN15" s="1059"/>
      <c r="CO15" s="1059"/>
      <c r="CP15" s="1059"/>
      <c r="CQ15" s="1060"/>
      <c r="CR15" s="1058">
        <v>6</v>
      </c>
      <c r="CS15" s="1059"/>
      <c r="CT15" s="1059"/>
      <c r="CU15" s="1059"/>
      <c r="CV15" s="1060"/>
      <c r="CW15" s="1058" t="s">
        <v>611</v>
      </c>
      <c r="CX15" s="1059"/>
      <c r="CY15" s="1059"/>
      <c r="CZ15" s="1059"/>
      <c r="DA15" s="1060"/>
      <c r="DB15" s="1058" t="s">
        <v>611</v>
      </c>
      <c r="DC15" s="1059"/>
      <c r="DD15" s="1059"/>
      <c r="DE15" s="1059"/>
      <c r="DF15" s="1060"/>
      <c r="DG15" s="1058" t="s">
        <v>611</v>
      </c>
      <c r="DH15" s="1059"/>
      <c r="DI15" s="1059"/>
      <c r="DJ15" s="1059"/>
      <c r="DK15" s="1060"/>
      <c r="DL15" s="1058" t="s">
        <v>611</v>
      </c>
      <c r="DM15" s="1059"/>
      <c r="DN15" s="1059"/>
      <c r="DO15" s="1059"/>
      <c r="DP15" s="1060"/>
      <c r="DQ15" s="1058" t="s">
        <v>611</v>
      </c>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8"/>
      <c r="AL16" s="1159"/>
      <c r="AM16" s="1159"/>
      <c r="AN16" s="1159"/>
      <c r="AO16" s="1159"/>
      <c r="AP16" s="1159"/>
      <c r="AQ16" s="1159"/>
      <c r="AR16" s="1159"/>
      <c r="AS16" s="1159"/>
      <c r="AT16" s="1159"/>
      <c r="AU16" s="1156"/>
      <c r="AV16" s="1156"/>
      <c r="AW16" s="1156"/>
      <c r="AX16" s="1156"/>
      <c r="AY16" s="1157"/>
      <c r="AZ16" s="232"/>
      <c r="BA16" s="232"/>
      <c r="BB16" s="232"/>
      <c r="BC16" s="232"/>
      <c r="BD16" s="232"/>
      <c r="BE16" s="233"/>
      <c r="BF16" s="233"/>
      <c r="BG16" s="233"/>
      <c r="BH16" s="233"/>
      <c r="BI16" s="233"/>
      <c r="BJ16" s="233"/>
      <c r="BK16" s="233"/>
      <c r="BL16" s="233"/>
      <c r="BM16" s="233"/>
      <c r="BN16" s="233"/>
      <c r="BO16" s="233"/>
      <c r="BP16" s="233"/>
      <c r="BQ16" s="242">
        <v>10</v>
      </c>
      <c r="BR16" s="243"/>
      <c r="BS16" s="1083" t="s">
        <v>589</v>
      </c>
      <c r="BT16" s="1084"/>
      <c r="BU16" s="1084"/>
      <c r="BV16" s="1084"/>
      <c r="BW16" s="1084"/>
      <c r="BX16" s="1084"/>
      <c r="BY16" s="1084"/>
      <c r="BZ16" s="1084"/>
      <c r="CA16" s="1084"/>
      <c r="CB16" s="1084"/>
      <c r="CC16" s="1084"/>
      <c r="CD16" s="1084"/>
      <c r="CE16" s="1084"/>
      <c r="CF16" s="1084"/>
      <c r="CG16" s="1085"/>
      <c r="CH16" s="1058">
        <v>63</v>
      </c>
      <c r="CI16" s="1059"/>
      <c r="CJ16" s="1059"/>
      <c r="CK16" s="1059"/>
      <c r="CL16" s="1060"/>
      <c r="CM16" s="1058">
        <v>304</v>
      </c>
      <c r="CN16" s="1059"/>
      <c r="CO16" s="1059"/>
      <c r="CP16" s="1059"/>
      <c r="CQ16" s="1060"/>
      <c r="CR16" s="1058">
        <v>3</v>
      </c>
      <c r="CS16" s="1059"/>
      <c r="CT16" s="1059"/>
      <c r="CU16" s="1059"/>
      <c r="CV16" s="1060"/>
      <c r="CW16" s="1058" t="s">
        <v>611</v>
      </c>
      <c r="CX16" s="1059"/>
      <c r="CY16" s="1059"/>
      <c r="CZ16" s="1059"/>
      <c r="DA16" s="1060"/>
      <c r="DB16" s="1058" t="s">
        <v>611</v>
      </c>
      <c r="DC16" s="1059"/>
      <c r="DD16" s="1059"/>
      <c r="DE16" s="1059"/>
      <c r="DF16" s="1060"/>
      <c r="DG16" s="1058" t="s">
        <v>611</v>
      </c>
      <c r="DH16" s="1059"/>
      <c r="DI16" s="1059"/>
      <c r="DJ16" s="1059"/>
      <c r="DK16" s="1060"/>
      <c r="DL16" s="1058" t="s">
        <v>611</v>
      </c>
      <c r="DM16" s="1059"/>
      <c r="DN16" s="1059"/>
      <c r="DO16" s="1059"/>
      <c r="DP16" s="1060"/>
      <c r="DQ16" s="1058" t="s">
        <v>611</v>
      </c>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8"/>
      <c r="AL17" s="1159"/>
      <c r="AM17" s="1159"/>
      <c r="AN17" s="1159"/>
      <c r="AO17" s="1159"/>
      <c r="AP17" s="1159"/>
      <c r="AQ17" s="1159"/>
      <c r="AR17" s="1159"/>
      <c r="AS17" s="1159"/>
      <c r="AT17" s="1159"/>
      <c r="AU17" s="1156"/>
      <c r="AV17" s="1156"/>
      <c r="AW17" s="1156"/>
      <c r="AX17" s="1156"/>
      <c r="AY17" s="1157"/>
      <c r="AZ17" s="232"/>
      <c r="BA17" s="232"/>
      <c r="BB17" s="232"/>
      <c r="BC17" s="232"/>
      <c r="BD17" s="232"/>
      <c r="BE17" s="233"/>
      <c r="BF17" s="233"/>
      <c r="BG17" s="233"/>
      <c r="BH17" s="233"/>
      <c r="BI17" s="233"/>
      <c r="BJ17" s="233"/>
      <c r="BK17" s="233"/>
      <c r="BL17" s="233"/>
      <c r="BM17" s="233"/>
      <c r="BN17" s="233"/>
      <c r="BO17" s="233"/>
      <c r="BP17" s="233"/>
      <c r="BQ17" s="242">
        <v>11</v>
      </c>
      <c r="BR17" s="243"/>
      <c r="BS17" s="1083" t="s">
        <v>590</v>
      </c>
      <c r="BT17" s="1084"/>
      <c r="BU17" s="1084"/>
      <c r="BV17" s="1084"/>
      <c r="BW17" s="1084"/>
      <c r="BX17" s="1084"/>
      <c r="BY17" s="1084"/>
      <c r="BZ17" s="1084"/>
      <c r="CA17" s="1084"/>
      <c r="CB17" s="1084"/>
      <c r="CC17" s="1084"/>
      <c r="CD17" s="1084"/>
      <c r="CE17" s="1084"/>
      <c r="CF17" s="1084"/>
      <c r="CG17" s="1085"/>
      <c r="CH17" s="1058">
        <v>314</v>
      </c>
      <c r="CI17" s="1059"/>
      <c r="CJ17" s="1059"/>
      <c r="CK17" s="1059"/>
      <c r="CL17" s="1060"/>
      <c r="CM17" s="1058">
        <v>-1230</v>
      </c>
      <c r="CN17" s="1059"/>
      <c r="CO17" s="1059"/>
      <c r="CP17" s="1059"/>
      <c r="CQ17" s="1060"/>
      <c r="CR17" s="1058">
        <v>842</v>
      </c>
      <c r="CS17" s="1059"/>
      <c r="CT17" s="1059"/>
      <c r="CU17" s="1059"/>
      <c r="CV17" s="1060"/>
      <c r="CW17" s="1058">
        <v>8</v>
      </c>
      <c r="CX17" s="1059"/>
      <c r="CY17" s="1059"/>
      <c r="CZ17" s="1059"/>
      <c r="DA17" s="1060"/>
      <c r="DB17" s="1058">
        <v>11114</v>
      </c>
      <c r="DC17" s="1059"/>
      <c r="DD17" s="1059"/>
      <c r="DE17" s="1059"/>
      <c r="DF17" s="1060"/>
      <c r="DG17" s="1058" t="s">
        <v>601</v>
      </c>
      <c r="DH17" s="1059"/>
      <c r="DI17" s="1059"/>
      <c r="DJ17" s="1059"/>
      <c r="DK17" s="1060"/>
      <c r="DL17" s="1058" t="s">
        <v>601</v>
      </c>
      <c r="DM17" s="1059"/>
      <c r="DN17" s="1059"/>
      <c r="DO17" s="1059"/>
      <c r="DP17" s="1060"/>
      <c r="DQ17" s="1058">
        <v>2104</v>
      </c>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8"/>
      <c r="AL18" s="1159"/>
      <c r="AM18" s="1159"/>
      <c r="AN18" s="1159"/>
      <c r="AO18" s="1159"/>
      <c r="AP18" s="1159"/>
      <c r="AQ18" s="1159"/>
      <c r="AR18" s="1159"/>
      <c r="AS18" s="1159"/>
      <c r="AT18" s="1159"/>
      <c r="AU18" s="1156"/>
      <c r="AV18" s="1156"/>
      <c r="AW18" s="1156"/>
      <c r="AX18" s="1156"/>
      <c r="AY18" s="1157"/>
      <c r="AZ18" s="232"/>
      <c r="BA18" s="232"/>
      <c r="BB18" s="232"/>
      <c r="BC18" s="232"/>
      <c r="BD18" s="232"/>
      <c r="BE18" s="233"/>
      <c r="BF18" s="233"/>
      <c r="BG18" s="233"/>
      <c r="BH18" s="233"/>
      <c r="BI18" s="233"/>
      <c r="BJ18" s="233"/>
      <c r="BK18" s="233"/>
      <c r="BL18" s="233"/>
      <c r="BM18" s="233"/>
      <c r="BN18" s="233"/>
      <c r="BO18" s="233"/>
      <c r="BP18" s="233"/>
      <c r="BQ18" s="242">
        <v>12</v>
      </c>
      <c r="BR18" s="243" t="s">
        <v>594</v>
      </c>
      <c r="BS18" s="1083" t="s">
        <v>591</v>
      </c>
      <c r="BT18" s="1084"/>
      <c r="BU18" s="1084"/>
      <c r="BV18" s="1084"/>
      <c r="BW18" s="1084"/>
      <c r="BX18" s="1084"/>
      <c r="BY18" s="1084"/>
      <c r="BZ18" s="1084"/>
      <c r="CA18" s="1084"/>
      <c r="CB18" s="1084"/>
      <c r="CC18" s="1084"/>
      <c r="CD18" s="1084"/>
      <c r="CE18" s="1084"/>
      <c r="CF18" s="1084"/>
      <c r="CG18" s="1085"/>
      <c r="CH18" s="1058">
        <v>19</v>
      </c>
      <c r="CI18" s="1059"/>
      <c r="CJ18" s="1059"/>
      <c r="CK18" s="1059"/>
      <c r="CL18" s="1060"/>
      <c r="CM18" s="1058">
        <v>5285</v>
      </c>
      <c r="CN18" s="1059"/>
      <c r="CO18" s="1059"/>
      <c r="CP18" s="1059"/>
      <c r="CQ18" s="1060"/>
      <c r="CR18" s="1058">
        <v>0</v>
      </c>
      <c r="CS18" s="1059"/>
      <c r="CT18" s="1059"/>
      <c r="CU18" s="1059"/>
      <c r="CV18" s="1060"/>
      <c r="CW18" s="1058" t="s">
        <v>602</v>
      </c>
      <c r="CX18" s="1059"/>
      <c r="CY18" s="1059"/>
      <c r="CZ18" s="1059"/>
      <c r="DA18" s="1060"/>
      <c r="DB18" s="1058" t="s">
        <v>611</v>
      </c>
      <c r="DC18" s="1059"/>
      <c r="DD18" s="1059"/>
      <c r="DE18" s="1059"/>
      <c r="DF18" s="1060"/>
      <c r="DG18" s="1058" t="s">
        <v>602</v>
      </c>
      <c r="DH18" s="1059"/>
      <c r="DI18" s="1059"/>
      <c r="DJ18" s="1059"/>
      <c r="DK18" s="1060"/>
      <c r="DL18" s="1058">
        <v>306</v>
      </c>
      <c r="DM18" s="1059"/>
      <c r="DN18" s="1059"/>
      <c r="DO18" s="1059"/>
      <c r="DP18" s="1060"/>
      <c r="DQ18" s="1058">
        <v>5</v>
      </c>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8"/>
      <c r="AL19" s="1159"/>
      <c r="AM19" s="1159"/>
      <c r="AN19" s="1159"/>
      <c r="AO19" s="1159"/>
      <c r="AP19" s="1159"/>
      <c r="AQ19" s="1159"/>
      <c r="AR19" s="1159"/>
      <c r="AS19" s="1159"/>
      <c r="AT19" s="1159"/>
      <c r="AU19" s="1156"/>
      <c r="AV19" s="1156"/>
      <c r="AW19" s="1156"/>
      <c r="AX19" s="1156"/>
      <c r="AY19" s="1157"/>
      <c r="AZ19" s="232"/>
      <c r="BA19" s="232"/>
      <c r="BB19" s="232"/>
      <c r="BC19" s="232"/>
      <c r="BD19" s="232"/>
      <c r="BE19" s="233"/>
      <c r="BF19" s="233"/>
      <c r="BG19" s="233"/>
      <c r="BH19" s="233"/>
      <c r="BI19" s="233"/>
      <c r="BJ19" s="233"/>
      <c r="BK19" s="233"/>
      <c r="BL19" s="233"/>
      <c r="BM19" s="233"/>
      <c r="BN19" s="233"/>
      <c r="BO19" s="233"/>
      <c r="BP19" s="233"/>
      <c r="BQ19" s="242">
        <v>13</v>
      </c>
      <c r="BR19" s="243" t="s">
        <v>595</v>
      </c>
      <c r="BS19" s="1083" t="s">
        <v>592</v>
      </c>
      <c r="BT19" s="1084"/>
      <c r="BU19" s="1084"/>
      <c r="BV19" s="1084"/>
      <c r="BW19" s="1084"/>
      <c r="BX19" s="1084"/>
      <c r="BY19" s="1084"/>
      <c r="BZ19" s="1084"/>
      <c r="CA19" s="1084"/>
      <c r="CB19" s="1084"/>
      <c r="CC19" s="1084"/>
      <c r="CD19" s="1084"/>
      <c r="CE19" s="1084"/>
      <c r="CF19" s="1084"/>
      <c r="CG19" s="1085"/>
      <c r="CH19" s="1058">
        <v>0</v>
      </c>
      <c r="CI19" s="1059"/>
      <c r="CJ19" s="1059"/>
      <c r="CK19" s="1059"/>
      <c r="CL19" s="1060"/>
      <c r="CM19" s="1058">
        <v>100</v>
      </c>
      <c r="CN19" s="1059"/>
      <c r="CO19" s="1059"/>
      <c r="CP19" s="1059"/>
      <c r="CQ19" s="1060"/>
      <c r="CR19" s="1058" t="s">
        <v>601</v>
      </c>
      <c r="CS19" s="1059"/>
      <c r="CT19" s="1059"/>
      <c r="CU19" s="1059"/>
      <c r="CV19" s="1060"/>
      <c r="CW19" s="1058" t="s">
        <v>601</v>
      </c>
      <c r="CX19" s="1059"/>
      <c r="CY19" s="1059"/>
      <c r="CZ19" s="1059"/>
      <c r="DA19" s="1060"/>
      <c r="DB19" s="1058" t="s">
        <v>605</v>
      </c>
      <c r="DC19" s="1059"/>
      <c r="DD19" s="1059"/>
      <c r="DE19" s="1059"/>
      <c r="DF19" s="1060"/>
      <c r="DG19" s="1058" t="s">
        <v>601</v>
      </c>
      <c r="DH19" s="1059"/>
      <c r="DI19" s="1059"/>
      <c r="DJ19" s="1059"/>
      <c r="DK19" s="1060"/>
      <c r="DL19" s="1058">
        <v>52</v>
      </c>
      <c r="DM19" s="1059"/>
      <c r="DN19" s="1059"/>
      <c r="DO19" s="1059"/>
      <c r="DP19" s="1060"/>
      <c r="DQ19" s="1058">
        <v>31</v>
      </c>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8"/>
      <c r="AL20" s="1159"/>
      <c r="AM20" s="1159"/>
      <c r="AN20" s="1159"/>
      <c r="AO20" s="1159"/>
      <c r="AP20" s="1159"/>
      <c r="AQ20" s="1159"/>
      <c r="AR20" s="1159"/>
      <c r="AS20" s="1159"/>
      <c r="AT20" s="1159"/>
      <c r="AU20" s="1156"/>
      <c r="AV20" s="1156"/>
      <c r="AW20" s="1156"/>
      <c r="AX20" s="1156"/>
      <c r="AY20" s="1157"/>
      <c r="AZ20" s="232"/>
      <c r="BA20" s="232"/>
      <c r="BB20" s="232"/>
      <c r="BC20" s="232"/>
      <c r="BD20" s="232"/>
      <c r="BE20" s="233"/>
      <c r="BF20" s="233"/>
      <c r="BG20" s="233"/>
      <c r="BH20" s="233"/>
      <c r="BI20" s="233"/>
      <c r="BJ20" s="233"/>
      <c r="BK20" s="233"/>
      <c r="BL20" s="233"/>
      <c r="BM20" s="233"/>
      <c r="BN20" s="233"/>
      <c r="BO20" s="233"/>
      <c r="BP20" s="233"/>
      <c r="BQ20" s="242">
        <v>14</v>
      </c>
      <c r="BR20" s="243" t="s">
        <v>595</v>
      </c>
      <c r="BS20" s="1083" t="s">
        <v>593</v>
      </c>
      <c r="BT20" s="1084"/>
      <c r="BU20" s="1084"/>
      <c r="BV20" s="1084"/>
      <c r="BW20" s="1084"/>
      <c r="BX20" s="1084"/>
      <c r="BY20" s="1084"/>
      <c r="BZ20" s="1084"/>
      <c r="CA20" s="1084"/>
      <c r="CB20" s="1084"/>
      <c r="CC20" s="1084"/>
      <c r="CD20" s="1084"/>
      <c r="CE20" s="1084"/>
      <c r="CF20" s="1084"/>
      <c r="CG20" s="1085"/>
      <c r="CH20" s="1058">
        <v>75</v>
      </c>
      <c r="CI20" s="1059"/>
      <c r="CJ20" s="1059"/>
      <c r="CK20" s="1059"/>
      <c r="CL20" s="1060"/>
      <c r="CM20" s="1058">
        <v>26900</v>
      </c>
      <c r="CN20" s="1059"/>
      <c r="CO20" s="1059"/>
      <c r="CP20" s="1059"/>
      <c r="CQ20" s="1060"/>
      <c r="CR20" s="1058">
        <v>263</v>
      </c>
      <c r="CS20" s="1059"/>
      <c r="CT20" s="1059"/>
      <c r="CU20" s="1059"/>
      <c r="CV20" s="1060"/>
      <c r="CW20" s="1058" t="s">
        <v>611</v>
      </c>
      <c r="CX20" s="1059"/>
      <c r="CY20" s="1059"/>
      <c r="CZ20" s="1059"/>
      <c r="DA20" s="1060"/>
      <c r="DB20" s="1058" t="s">
        <v>611</v>
      </c>
      <c r="DC20" s="1059"/>
      <c r="DD20" s="1059"/>
      <c r="DE20" s="1059"/>
      <c r="DF20" s="1060"/>
      <c r="DG20" s="1058" t="s">
        <v>611</v>
      </c>
      <c r="DH20" s="1059"/>
      <c r="DI20" s="1059"/>
      <c r="DJ20" s="1059"/>
      <c r="DK20" s="1060"/>
      <c r="DL20" s="1058">
        <v>6</v>
      </c>
      <c r="DM20" s="1059"/>
      <c r="DN20" s="1059"/>
      <c r="DO20" s="1059"/>
      <c r="DP20" s="1060"/>
      <c r="DQ20" s="1058">
        <v>2</v>
      </c>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8"/>
      <c r="AL21" s="1159"/>
      <c r="AM21" s="1159"/>
      <c r="AN21" s="1159"/>
      <c r="AO21" s="1159"/>
      <c r="AP21" s="1159"/>
      <c r="AQ21" s="1159"/>
      <c r="AR21" s="1159"/>
      <c r="AS21" s="1159"/>
      <c r="AT21" s="1159"/>
      <c r="AU21" s="1156"/>
      <c r="AV21" s="1156"/>
      <c r="AW21" s="1156"/>
      <c r="AX21" s="1156"/>
      <c r="AY21" s="1157"/>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3"/>
      <c r="R22" s="1154"/>
      <c r="S22" s="1154"/>
      <c r="T22" s="1154"/>
      <c r="U22" s="1154"/>
      <c r="V22" s="1154"/>
      <c r="W22" s="1154"/>
      <c r="X22" s="1154"/>
      <c r="Y22" s="1154"/>
      <c r="Z22" s="1154"/>
      <c r="AA22" s="1154"/>
      <c r="AB22" s="1154"/>
      <c r="AC22" s="1154"/>
      <c r="AD22" s="1154"/>
      <c r="AE22" s="1155"/>
      <c r="AF22" s="1088"/>
      <c r="AG22" s="1089"/>
      <c r="AH22" s="1089"/>
      <c r="AI22" s="1089"/>
      <c r="AJ22" s="1090"/>
      <c r="AK22" s="1149"/>
      <c r="AL22" s="1150"/>
      <c r="AM22" s="1150"/>
      <c r="AN22" s="1150"/>
      <c r="AO22" s="1150"/>
      <c r="AP22" s="1150"/>
      <c r="AQ22" s="1150"/>
      <c r="AR22" s="1150"/>
      <c r="AS22" s="1150"/>
      <c r="AT22" s="1150"/>
      <c r="AU22" s="1151"/>
      <c r="AV22" s="1151"/>
      <c r="AW22" s="1151"/>
      <c r="AX22" s="1151"/>
      <c r="AY22" s="1152"/>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383</v>
      </c>
      <c r="B23" s="1013" t="s">
        <v>384</v>
      </c>
      <c r="C23" s="1014"/>
      <c r="D23" s="1014"/>
      <c r="E23" s="1014"/>
      <c r="F23" s="1014"/>
      <c r="G23" s="1014"/>
      <c r="H23" s="1014"/>
      <c r="I23" s="1014"/>
      <c r="J23" s="1014"/>
      <c r="K23" s="1014"/>
      <c r="L23" s="1014"/>
      <c r="M23" s="1014"/>
      <c r="N23" s="1014"/>
      <c r="O23" s="1014"/>
      <c r="P23" s="1015"/>
      <c r="Q23" s="1140">
        <v>215253</v>
      </c>
      <c r="R23" s="1141"/>
      <c r="S23" s="1141"/>
      <c r="T23" s="1141"/>
      <c r="U23" s="1141"/>
      <c r="V23" s="1141">
        <v>211189</v>
      </c>
      <c r="W23" s="1141"/>
      <c r="X23" s="1141"/>
      <c r="Y23" s="1141"/>
      <c r="Z23" s="1141"/>
      <c r="AA23" s="1141">
        <v>4064</v>
      </c>
      <c r="AB23" s="1141"/>
      <c r="AC23" s="1141"/>
      <c r="AD23" s="1141"/>
      <c r="AE23" s="1142"/>
      <c r="AF23" s="1143">
        <v>3170</v>
      </c>
      <c r="AG23" s="1141"/>
      <c r="AH23" s="1141"/>
      <c r="AI23" s="1141"/>
      <c r="AJ23" s="1144"/>
      <c r="AK23" s="1145"/>
      <c r="AL23" s="1146"/>
      <c r="AM23" s="1146"/>
      <c r="AN23" s="1146"/>
      <c r="AO23" s="1146"/>
      <c r="AP23" s="1141">
        <f>SUM(AP7:AT11)</f>
        <v>262008</v>
      </c>
      <c r="AQ23" s="1141"/>
      <c r="AR23" s="1141"/>
      <c r="AS23" s="1141"/>
      <c r="AT23" s="1141"/>
      <c r="AU23" s="1147"/>
      <c r="AV23" s="1147"/>
      <c r="AW23" s="1147"/>
      <c r="AX23" s="1147"/>
      <c r="AY23" s="1148"/>
      <c r="AZ23" s="1137" t="s">
        <v>123</v>
      </c>
      <c r="BA23" s="1138"/>
      <c r="BB23" s="1138"/>
      <c r="BC23" s="1138"/>
      <c r="BD23" s="1139"/>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6" t="s">
        <v>385</v>
      </c>
      <c r="B24" s="1136"/>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c r="AV24" s="1136"/>
      <c r="AW24" s="1136"/>
      <c r="AX24" s="1136"/>
      <c r="AY24" s="1136"/>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5" t="s">
        <v>386</v>
      </c>
      <c r="B25" s="1135"/>
      <c r="C25" s="1135"/>
      <c r="D25" s="1135"/>
      <c r="E25" s="1135"/>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c r="BH25" s="1135"/>
      <c r="BI25" s="1135"/>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31" t="s">
        <v>390</v>
      </c>
      <c r="AG26" s="1077"/>
      <c r="AH26" s="1077"/>
      <c r="AI26" s="1077"/>
      <c r="AJ26" s="1132"/>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3"/>
      <c r="AG27" s="1080"/>
      <c r="AH27" s="1080"/>
      <c r="AI27" s="1080"/>
      <c r="AJ27" s="1134"/>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22" t="s">
        <v>395</v>
      </c>
      <c r="C28" s="1123"/>
      <c r="D28" s="1123"/>
      <c r="E28" s="1123"/>
      <c r="F28" s="1123"/>
      <c r="G28" s="1123"/>
      <c r="H28" s="1123"/>
      <c r="I28" s="1123"/>
      <c r="J28" s="1123"/>
      <c r="K28" s="1123"/>
      <c r="L28" s="1123"/>
      <c r="M28" s="1123"/>
      <c r="N28" s="1123"/>
      <c r="O28" s="1123"/>
      <c r="P28" s="1124"/>
      <c r="Q28" s="1125">
        <v>65841</v>
      </c>
      <c r="R28" s="1126"/>
      <c r="S28" s="1126"/>
      <c r="T28" s="1126"/>
      <c r="U28" s="1126"/>
      <c r="V28" s="1126">
        <v>64459</v>
      </c>
      <c r="W28" s="1126"/>
      <c r="X28" s="1126"/>
      <c r="Y28" s="1126"/>
      <c r="Z28" s="1126"/>
      <c r="AA28" s="1126">
        <v>1382</v>
      </c>
      <c r="AB28" s="1126"/>
      <c r="AC28" s="1126"/>
      <c r="AD28" s="1126"/>
      <c r="AE28" s="1127"/>
      <c r="AF28" s="1128">
        <v>1382</v>
      </c>
      <c r="AG28" s="1126"/>
      <c r="AH28" s="1126"/>
      <c r="AI28" s="1126"/>
      <c r="AJ28" s="1129"/>
      <c r="AK28" s="1130">
        <f>27+4724</f>
        <v>4751</v>
      </c>
      <c r="AL28" s="1118"/>
      <c r="AM28" s="1118"/>
      <c r="AN28" s="1118"/>
      <c r="AO28" s="1118"/>
      <c r="AP28" s="1118">
        <v>15</v>
      </c>
      <c r="AQ28" s="1118"/>
      <c r="AR28" s="1118"/>
      <c r="AS28" s="1118"/>
      <c r="AT28" s="1118"/>
      <c r="AU28" s="1118">
        <v>1</v>
      </c>
      <c r="AV28" s="1118"/>
      <c r="AW28" s="1118"/>
      <c r="AX28" s="1118"/>
      <c r="AY28" s="1118"/>
      <c r="AZ28" s="1119" t="s">
        <v>609</v>
      </c>
      <c r="BA28" s="1119"/>
      <c r="BB28" s="1119"/>
      <c r="BC28" s="1119"/>
      <c r="BD28" s="1119"/>
      <c r="BE28" s="1120"/>
      <c r="BF28" s="1120"/>
      <c r="BG28" s="1120"/>
      <c r="BH28" s="1120"/>
      <c r="BI28" s="1121"/>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396</v>
      </c>
      <c r="C29" s="1107"/>
      <c r="D29" s="1107"/>
      <c r="E29" s="1107"/>
      <c r="F29" s="1107"/>
      <c r="G29" s="1107"/>
      <c r="H29" s="1107"/>
      <c r="I29" s="1107"/>
      <c r="J29" s="1107"/>
      <c r="K29" s="1107"/>
      <c r="L29" s="1107"/>
      <c r="M29" s="1107"/>
      <c r="N29" s="1107"/>
      <c r="O29" s="1107"/>
      <c r="P29" s="1108"/>
      <c r="Q29" s="1115">
        <v>44547</v>
      </c>
      <c r="R29" s="1089"/>
      <c r="S29" s="1089"/>
      <c r="T29" s="1089"/>
      <c r="U29" s="1116"/>
      <c r="V29" s="1114">
        <v>43340</v>
      </c>
      <c r="W29" s="1089"/>
      <c r="X29" s="1089"/>
      <c r="Y29" s="1089"/>
      <c r="Z29" s="1116"/>
      <c r="AA29" s="1114">
        <v>1207</v>
      </c>
      <c r="AB29" s="1089"/>
      <c r="AC29" s="1089"/>
      <c r="AD29" s="1089"/>
      <c r="AE29" s="1090"/>
      <c r="AF29" s="1088">
        <v>1207</v>
      </c>
      <c r="AG29" s="1089"/>
      <c r="AH29" s="1089"/>
      <c r="AI29" s="1089"/>
      <c r="AJ29" s="1090"/>
      <c r="AK29" s="1117">
        <v>5860</v>
      </c>
      <c r="AL29" s="1048"/>
      <c r="AM29" s="1048"/>
      <c r="AN29" s="1048"/>
      <c r="AO29" s="1049"/>
      <c r="AP29" s="1050" t="s">
        <v>608</v>
      </c>
      <c r="AQ29" s="1048"/>
      <c r="AR29" s="1048"/>
      <c r="AS29" s="1048"/>
      <c r="AT29" s="1049"/>
      <c r="AU29" s="1050" t="s">
        <v>608</v>
      </c>
      <c r="AV29" s="1048"/>
      <c r="AW29" s="1048"/>
      <c r="AX29" s="1048"/>
      <c r="AY29" s="1049"/>
      <c r="AZ29" s="1111" t="s">
        <v>609</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397</v>
      </c>
      <c r="C30" s="1107"/>
      <c r="D30" s="1107"/>
      <c r="E30" s="1107"/>
      <c r="F30" s="1107"/>
      <c r="G30" s="1107"/>
      <c r="H30" s="1107"/>
      <c r="I30" s="1107"/>
      <c r="J30" s="1107"/>
      <c r="K30" s="1107"/>
      <c r="L30" s="1107"/>
      <c r="M30" s="1107"/>
      <c r="N30" s="1107"/>
      <c r="O30" s="1107"/>
      <c r="P30" s="1108"/>
      <c r="Q30" s="1112">
        <v>5491</v>
      </c>
      <c r="R30" s="1113"/>
      <c r="S30" s="1113"/>
      <c r="T30" s="1113"/>
      <c r="U30" s="1113"/>
      <c r="V30" s="1113">
        <v>5435</v>
      </c>
      <c r="W30" s="1113"/>
      <c r="X30" s="1113"/>
      <c r="Y30" s="1113"/>
      <c r="Z30" s="1113"/>
      <c r="AA30" s="1113">
        <v>56</v>
      </c>
      <c r="AB30" s="1113"/>
      <c r="AC30" s="1113"/>
      <c r="AD30" s="1113"/>
      <c r="AE30" s="1114"/>
      <c r="AF30" s="1088">
        <v>56</v>
      </c>
      <c r="AG30" s="1089"/>
      <c r="AH30" s="1089"/>
      <c r="AI30" s="1089"/>
      <c r="AJ30" s="1090"/>
      <c r="AK30" s="1049">
        <v>1381</v>
      </c>
      <c r="AL30" s="1040"/>
      <c r="AM30" s="1040"/>
      <c r="AN30" s="1040"/>
      <c r="AO30" s="1040"/>
      <c r="AP30" s="1050" t="s">
        <v>601</v>
      </c>
      <c r="AQ30" s="1048"/>
      <c r="AR30" s="1048"/>
      <c r="AS30" s="1048"/>
      <c r="AT30" s="1049"/>
      <c r="AU30" s="1050" t="s">
        <v>601</v>
      </c>
      <c r="AV30" s="1048"/>
      <c r="AW30" s="1048"/>
      <c r="AX30" s="1048"/>
      <c r="AY30" s="1049"/>
      <c r="AZ30" s="1111" t="s">
        <v>610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398</v>
      </c>
      <c r="C31" s="1107"/>
      <c r="D31" s="1107"/>
      <c r="E31" s="1107"/>
      <c r="F31" s="1107"/>
      <c r="G31" s="1107"/>
      <c r="H31" s="1107"/>
      <c r="I31" s="1107"/>
      <c r="J31" s="1107"/>
      <c r="K31" s="1107"/>
      <c r="L31" s="1107"/>
      <c r="M31" s="1107"/>
      <c r="N31" s="1107"/>
      <c r="O31" s="1107"/>
      <c r="P31" s="1108"/>
      <c r="Q31" s="1112">
        <v>470</v>
      </c>
      <c r="R31" s="1113"/>
      <c r="S31" s="1113"/>
      <c r="T31" s="1113"/>
      <c r="U31" s="1113"/>
      <c r="V31" s="1113">
        <v>466</v>
      </c>
      <c r="W31" s="1113"/>
      <c r="X31" s="1113"/>
      <c r="Y31" s="1113"/>
      <c r="Z31" s="1113"/>
      <c r="AA31" s="1113">
        <v>4</v>
      </c>
      <c r="AB31" s="1113"/>
      <c r="AC31" s="1113"/>
      <c r="AD31" s="1113"/>
      <c r="AE31" s="1114"/>
      <c r="AF31" s="1088">
        <v>4</v>
      </c>
      <c r="AG31" s="1089"/>
      <c r="AH31" s="1089"/>
      <c r="AI31" s="1089"/>
      <c r="AJ31" s="1090"/>
      <c r="AK31" s="1049">
        <v>12</v>
      </c>
      <c r="AL31" s="1040"/>
      <c r="AM31" s="1040"/>
      <c r="AN31" s="1040"/>
      <c r="AO31" s="1040"/>
      <c r="AP31" s="1040">
        <v>271</v>
      </c>
      <c r="AQ31" s="1040"/>
      <c r="AR31" s="1040"/>
      <c r="AS31" s="1040"/>
      <c r="AT31" s="1040"/>
      <c r="AU31" s="1040">
        <v>12</v>
      </c>
      <c r="AV31" s="1040"/>
      <c r="AW31" s="1040"/>
      <c r="AX31" s="1040"/>
      <c r="AY31" s="1040"/>
      <c r="AZ31" s="1111" t="s">
        <v>609</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11358</v>
      </c>
      <c r="R32" s="1113"/>
      <c r="S32" s="1113"/>
      <c r="T32" s="1113"/>
      <c r="U32" s="1113"/>
      <c r="V32" s="1113">
        <v>9288</v>
      </c>
      <c r="W32" s="1113"/>
      <c r="X32" s="1113"/>
      <c r="Y32" s="1113"/>
      <c r="Z32" s="1113"/>
      <c r="AA32" s="1113">
        <v>2070</v>
      </c>
      <c r="AB32" s="1113"/>
      <c r="AC32" s="1113"/>
      <c r="AD32" s="1113"/>
      <c r="AE32" s="1114"/>
      <c r="AF32" s="1088">
        <v>14073</v>
      </c>
      <c r="AG32" s="1089"/>
      <c r="AH32" s="1089"/>
      <c r="AI32" s="1089"/>
      <c r="AJ32" s="1090"/>
      <c r="AK32" s="1049">
        <v>141</v>
      </c>
      <c r="AL32" s="1040"/>
      <c r="AM32" s="1040"/>
      <c r="AN32" s="1040"/>
      <c r="AO32" s="1040"/>
      <c r="AP32" s="1040">
        <v>14395</v>
      </c>
      <c r="AQ32" s="1040"/>
      <c r="AR32" s="1040"/>
      <c r="AS32" s="1040"/>
      <c r="AT32" s="1040"/>
      <c r="AU32" s="1040">
        <v>1756</v>
      </c>
      <c r="AV32" s="1040"/>
      <c r="AW32" s="1040"/>
      <c r="AX32" s="1040"/>
      <c r="AY32" s="1040"/>
      <c r="AZ32" s="1111" t="s">
        <v>609</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401</v>
      </c>
      <c r="C33" s="1107"/>
      <c r="D33" s="1107"/>
      <c r="E33" s="1107"/>
      <c r="F33" s="1107"/>
      <c r="G33" s="1107"/>
      <c r="H33" s="1107"/>
      <c r="I33" s="1107"/>
      <c r="J33" s="1107"/>
      <c r="K33" s="1107"/>
      <c r="L33" s="1107"/>
      <c r="M33" s="1107"/>
      <c r="N33" s="1107"/>
      <c r="O33" s="1107"/>
      <c r="P33" s="1108"/>
      <c r="Q33" s="1112">
        <v>13007</v>
      </c>
      <c r="R33" s="1113"/>
      <c r="S33" s="1113"/>
      <c r="T33" s="1113"/>
      <c r="U33" s="1113"/>
      <c r="V33" s="1113">
        <v>11385</v>
      </c>
      <c r="W33" s="1113"/>
      <c r="X33" s="1113"/>
      <c r="Y33" s="1113"/>
      <c r="Z33" s="1113"/>
      <c r="AA33" s="1113">
        <v>1622</v>
      </c>
      <c r="AB33" s="1113"/>
      <c r="AC33" s="1113"/>
      <c r="AD33" s="1113"/>
      <c r="AE33" s="1114"/>
      <c r="AF33" s="1088">
        <v>6803</v>
      </c>
      <c r="AG33" s="1089"/>
      <c r="AH33" s="1089"/>
      <c r="AI33" s="1089"/>
      <c r="AJ33" s="1090"/>
      <c r="AK33" s="1049">
        <v>4700</v>
      </c>
      <c r="AL33" s="1040"/>
      <c r="AM33" s="1040"/>
      <c r="AN33" s="1040"/>
      <c r="AO33" s="1040"/>
      <c r="AP33" s="1040">
        <v>79789</v>
      </c>
      <c r="AQ33" s="1040"/>
      <c r="AR33" s="1040"/>
      <c r="AS33" s="1040"/>
      <c r="AT33" s="1040"/>
      <c r="AU33" s="1040">
        <v>42448</v>
      </c>
      <c r="AV33" s="1040"/>
      <c r="AW33" s="1040"/>
      <c r="AX33" s="1040"/>
      <c r="AY33" s="1040"/>
      <c r="AZ33" s="1111" t="s">
        <v>609</v>
      </c>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403</v>
      </c>
      <c r="C34" s="1107"/>
      <c r="D34" s="1107"/>
      <c r="E34" s="1107"/>
      <c r="F34" s="1107"/>
      <c r="G34" s="1107"/>
      <c r="H34" s="1107"/>
      <c r="I34" s="1107"/>
      <c r="J34" s="1107"/>
      <c r="K34" s="1107"/>
      <c r="L34" s="1107"/>
      <c r="M34" s="1107"/>
      <c r="N34" s="1107"/>
      <c r="O34" s="1107"/>
      <c r="P34" s="1108"/>
      <c r="Q34" s="1112">
        <v>438</v>
      </c>
      <c r="R34" s="1113"/>
      <c r="S34" s="1113"/>
      <c r="T34" s="1113"/>
      <c r="U34" s="1113"/>
      <c r="V34" s="1113">
        <v>427</v>
      </c>
      <c r="W34" s="1113"/>
      <c r="X34" s="1113"/>
      <c r="Y34" s="1113"/>
      <c r="Z34" s="1113"/>
      <c r="AA34" s="1113">
        <v>11</v>
      </c>
      <c r="AB34" s="1113"/>
      <c r="AC34" s="1113"/>
      <c r="AD34" s="1113"/>
      <c r="AE34" s="1114"/>
      <c r="AF34" s="1088">
        <v>11</v>
      </c>
      <c r="AG34" s="1089"/>
      <c r="AH34" s="1089"/>
      <c r="AI34" s="1089"/>
      <c r="AJ34" s="1090"/>
      <c r="AK34" s="1049">
        <v>61</v>
      </c>
      <c r="AL34" s="1040"/>
      <c r="AM34" s="1040"/>
      <c r="AN34" s="1040"/>
      <c r="AO34" s="1040"/>
      <c r="AP34" s="1040">
        <v>839</v>
      </c>
      <c r="AQ34" s="1040"/>
      <c r="AR34" s="1040"/>
      <c r="AS34" s="1040"/>
      <c r="AT34" s="1040"/>
      <c r="AU34" s="1040">
        <v>70</v>
      </c>
      <c r="AV34" s="1040"/>
      <c r="AW34" s="1040"/>
      <c r="AX34" s="1040"/>
      <c r="AY34" s="1040"/>
      <c r="AZ34" s="1111" t="s">
        <v>609</v>
      </c>
      <c r="BA34" s="1111"/>
      <c r="BB34" s="1111"/>
      <c r="BC34" s="1111"/>
      <c r="BD34" s="1111"/>
      <c r="BE34" s="1101" t="s">
        <v>404</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405</v>
      </c>
      <c r="C35" s="1107"/>
      <c r="D35" s="1107"/>
      <c r="E35" s="1107"/>
      <c r="F35" s="1107"/>
      <c r="G35" s="1107"/>
      <c r="H35" s="1107"/>
      <c r="I35" s="1107"/>
      <c r="J35" s="1107"/>
      <c r="K35" s="1107"/>
      <c r="L35" s="1107"/>
      <c r="M35" s="1107"/>
      <c r="N35" s="1107"/>
      <c r="O35" s="1107"/>
      <c r="P35" s="1108"/>
      <c r="Q35" s="1112">
        <v>233</v>
      </c>
      <c r="R35" s="1113"/>
      <c r="S35" s="1113"/>
      <c r="T35" s="1113"/>
      <c r="U35" s="1113"/>
      <c r="V35" s="1113">
        <v>233</v>
      </c>
      <c r="W35" s="1113"/>
      <c r="X35" s="1113"/>
      <c r="Y35" s="1113"/>
      <c r="Z35" s="1113"/>
      <c r="AA35" s="1113" t="s">
        <v>602</v>
      </c>
      <c r="AB35" s="1113"/>
      <c r="AC35" s="1113"/>
      <c r="AD35" s="1113"/>
      <c r="AE35" s="1114"/>
      <c r="AF35" s="1088" t="s">
        <v>604</v>
      </c>
      <c r="AG35" s="1089"/>
      <c r="AH35" s="1089"/>
      <c r="AI35" s="1089"/>
      <c r="AJ35" s="1090"/>
      <c r="AK35" s="1049">
        <v>15</v>
      </c>
      <c r="AL35" s="1040"/>
      <c r="AM35" s="1040"/>
      <c r="AN35" s="1040"/>
      <c r="AO35" s="1040"/>
      <c r="AP35" s="1040">
        <v>232</v>
      </c>
      <c r="AQ35" s="1040"/>
      <c r="AR35" s="1040"/>
      <c r="AS35" s="1040"/>
      <c r="AT35" s="1040"/>
      <c r="AU35" s="1040">
        <v>129</v>
      </c>
      <c r="AV35" s="1040"/>
      <c r="AW35" s="1040"/>
      <c r="AX35" s="1040"/>
      <c r="AY35" s="1040"/>
      <c r="AZ35" s="1113" t="s">
        <v>603</v>
      </c>
      <c r="BA35" s="1113"/>
      <c r="BB35" s="1113"/>
      <c r="BC35" s="1113"/>
      <c r="BD35" s="1114"/>
      <c r="BE35" s="1101" t="s">
        <v>406</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407</v>
      </c>
      <c r="C36" s="1107"/>
      <c r="D36" s="1107"/>
      <c r="E36" s="1107"/>
      <c r="F36" s="1107"/>
      <c r="G36" s="1107"/>
      <c r="H36" s="1107"/>
      <c r="I36" s="1107"/>
      <c r="J36" s="1107"/>
      <c r="K36" s="1107"/>
      <c r="L36" s="1107"/>
      <c r="M36" s="1107"/>
      <c r="N36" s="1107"/>
      <c r="O36" s="1107"/>
      <c r="P36" s="1108"/>
      <c r="Q36" s="1112">
        <v>505</v>
      </c>
      <c r="R36" s="1113"/>
      <c r="S36" s="1113"/>
      <c r="T36" s="1113"/>
      <c r="U36" s="1113"/>
      <c r="V36" s="1113">
        <v>505</v>
      </c>
      <c r="W36" s="1113"/>
      <c r="X36" s="1113"/>
      <c r="Y36" s="1113"/>
      <c r="Z36" s="1113"/>
      <c r="AA36" s="1113" t="s">
        <v>601</v>
      </c>
      <c r="AB36" s="1113"/>
      <c r="AC36" s="1113"/>
      <c r="AD36" s="1113"/>
      <c r="AE36" s="1114"/>
      <c r="AF36" s="1088" t="s">
        <v>408</v>
      </c>
      <c r="AG36" s="1089"/>
      <c r="AH36" s="1089"/>
      <c r="AI36" s="1089"/>
      <c r="AJ36" s="1090"/>
      <c r="AK36" s="1049">
        <v>356</v>
      </c>
      <c r="AL36" s="1040"/>
      <c r="AM36" s="1040"/>
      <c r="AN36" s="1040"/>
      <c r="AO36" s="1040"/>
      <c r="AP36" s="1040">
        <v>2525</v>
      </c>
      <c r="AQ36" s="1040"/>
      <c r="AR36" s="1040"/>
      <c r="AS36" s="1040"/>
      <c r="AT36" s="1040"/>
      <c r="AU36" s="1040">
        <v>2154</v>
      </c>
      <c r="AV36" s="1040"/>
      <c r="AW36" s="1040"/>
      <c r="AX36" s="1040"/>
      <c r="AY36" s="1040"/>
      <c r="AZ36" s="1111" t="s">
        <v>609</v>
      </c>
      <c r="BA36" s="1111"/>
      <c r="BB36" s="1111"/>
      <c r="BC36" s="1111"/>
      <c r="BD36" s="1111"/>
      <c r="BE36" s="1101" t="s">
        <v>404</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383</v>
      </c>
      <c r="B63" s="1013" t="s">
        <v>410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23537</v>
      </c>
      <c r="AG63" s="1028"/>
      <c r="AH63" s="1028"/>
      <c r="AI63" s="1028"/>
      <c r="AJ63" s="1099"/>
      <c r="AK63" s="1100"/>
      <c r="AL63" s="1032"/>
      <c r="AM63" s="1032"/>
      <c r="AN63" s="1032"/>
      <c r="AO63" s="1032"/>
      <c r="AP63" s="1028">
        <f>SUM(AP28:AT36)</f>
        <v>98066</v>
      </c>
      <c r="AQ63" s="1028"/>
      <c r="AR63" s="1028"/>
      <c r="AS63" s="1028"/>
      <c r="AT63" s="1028"/>
      <c r="AU63" s="1028">
        <f>SUM(AU28:AY36)</f>
        <v>46570</v>
      </c>
      <c r="AV63" s="1028"/>
      <c r="AW63" s="1028"/>
      <c r="AX63" s="1028"/>
      <c r="AY63" s="1028"/>
      <c r="AZ63" s="1094"/>
      <c r="BA63" s="1094"/>
      <c r="BB63" s="1094"/>
      <c r="BC63" s="1094"/>
      <c r="BD63" s="1094"/>
      <c r="BE63" s="1029"/>
      <c r="BF63" s="1029"/>
      <c r="BG63" s="1029"/>
      <c r="BH63" s="1029"/>
      <c r="BI63" s="1030"/>
      <c r="BJ63" s="1095" t="s">
        <v>411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413</v>
      </c>
      <c r="B66" s="1065"/>
      <c r="C66" s="1065"/>
      <c r="D66" s="1065"/>
      <c r="E66" s="1065"/>
      <c r="F66" s="1065"/>
      <c r="G66" s="1065"/>
      <c r="H66" s="1065"/>
      <c r="I66" s="1065"/>
      <c r="J66" s="1065"/>
      <c r="K66" s="1065"/>
      <c r="L66" s="1065"/>
      <c r="M66" s="1065"/>
      <c r="N66" s="1065"/>
      <c r="O66" s="1065"/>
      <c r="P66" s="1066"/>
      <c r="Q66" s="1070" t="s">
        <v>414</v>
      </c>
      <c r="R66" s="1071"/>
      <c r="S66" s="1071"/>
      <c r="T66" s="1071"/>
      <c r="U66" s="1072"/>
      <c r="V66" s="1070" t="s">
        <v>415</v>
      </c>
      <c r="W66" s="1071"/>
      <c r="X66" s="1071"/>
      <c r="Y66" s="1071"/>
      <c r="Z66" s="1072"/>
      <c r="AA66" s="1070" t="s">
        <v>416</v>
      </c>
      <c r="AB66" s="1071"/>
      <c r="AC66" s="1071"/>
      <c r="AD66" s="1071"/>
      <c r="AE66" s="1072"/>
      <c r="AF66" s="1076" t="s">
        <v>417</v>
      </c>
      <c r="AG66" s="1077"/>
      <c r="AH66" s="1077"/>
      <c r="AI66" s="1077"/>
      <c r="AJ66" s="1078"/>
      <c r="AK66" s="1070" t="s">
        <v>418</v>
      </c>
      <c r="AL66" s="1065"/>
      <c r="AM66" s="1065"/>
      <c r="AN66" s="1065"/>
      <c r="AO66" s="1066"/>
      <c r="AP66" s="1070" t="s">
        <v>419</v>
      </c>
      <c r="AQ66" s="1071"/>
      <c r="AR66" s="1071"/>
      <c r="AS66" s="1071"/>
      <c r="AT66" s="1072"/>
      <c r="AU66" s="1070" t="s">
        <v>420</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583</v>
      </c>
      <c r="C68" s="1055"/>
      <c r="D68" s="1055"/>
      <c r="E68" s="1055"/>
      <c r="F68" s="1055"/>
      <c r="G68" s="1055"/>
      <c r="H68" s="1055"/>
      <c r="I68" s="1055"/>
      <c r="J68" s="1055"/>
      <c r="K68" s="1055"/>
      <c r="L68" s="1055"/>
      <c r="M68" s="1055"/>
      <c r="N68" s="1055"/>
      <c r="O68" s="1055"/>
      <c r="P68" s="1056"/>
      <c r="Q68" s="1057">
        <v>12812</v>
      </c>
      <c r="R68" s="1051"/>
      <c r="S68" s="1051"/>
      <c r="T68" s="1051"/>
      <c r="U68" s="1051"/>
      <c r="V68" s="1051">
        <v>10344</v>
      </c>
      <c r="W68" s="1051"/>
      <c r="X68" s="1051"/>
      <c r="Y68" s="1051"/>
      <c r="Z68" s="1051"/>
      <c r="AA68" s="1051">
        <v>2468</v>
      </c>
      <c r="AB68" s="1051"/>
      <c r="AC68" s="1051"/>
      <c r="AD68" s="1051"/>
      <c r="AE68" s="1051"/>
      <c r="AF68" s="1051">
        <v>2468</v>
      </c>
      <c r="AG68" s="1051"/>
      <c r="AH68" s="1051"/>
      <c r="AI68" s="1051"/>
      <c r="AJ68" s="1051"/>
      <c r="AK68" s="1051">
        <v>666</v>
      </c>
      <c r="AL68" s="1051"/>
      <c r="AM68" s="1051"/>
      <c r="AN68" s="1051"/>
      <c r="AO68" s="1051"/>
      <c r="AP68" s="1051" t="s">
        <v>611</v>
      </c>
      <c r="AQ68" s="1051"/>
      <c r="AR68" s="1051"/>
      <c r="AS68" s="1051"/>
      <c r="AT68" s="1051"/>
      <c r="AU68" s="1051" t="s">
        <v>611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584</v>
      </c>
      <c r="C69" s="1044"/>
      <c r="D69" s="1044"/>
      <c r="E69" s="1044"/>
      <c r="F69" s="1044"/>
      <c r="G69" s="1044"/>
      <c r="H69" s="1044"/>
      <c r="I69" s="1044"/>
      <c r="J69" s="1044"/>
      <c r="K69" s="1044"/>
      <c r="L69" s="1044"/>
      <c r="M69" s="1044"/>
      <c r="N69" s="1044"/>
      <c r="O69" s="1044"/>
      <c r="P69" s="1045"/>
      <c r="Q69" s="1046">
        <v>250</v>
      </c>
      <c r="R69" s="1040"/>
      <c r="S69" s="1040"/>
      <c r="T69" s="1040"/>
      <c r="U69" s="1040"/>
      <c r="V69" s="1040">
        <v>239</v>
      </c>
      <c r="W69" s="1040"/>
      <c r="X69" s="1040"/>
      <c r="Y69" s="1040"/>
      <c r="Z69" s="1040"/>
      <c r="AA69" s="1040">
        <v>11</v>
      </c>
      <c r="AB69" s="1040"/>
      <c r="AC69" s="1040"/>
      <c r="AD69" s="1040"/>
      <c r="AE69" s="1040"/>
      <c r="AF69" s="1040">
        <v>11</v>
      </c>
      <c r="AG69" s="1040"/>
      <c r="AH69" s="1040"/>
      <c r="AI69" s="1040"/>
      <c r="AJ69" s="1040"/>
      <c r="AK69" s="1040">
        <v>112</v>
      </c>
      <c r="AL69" s="1040"/>
      <c r="AM69" s="1040"/>
      <c r="AN69" s="1040"/>
      <c r="AO69" s="1040"/>
      <c r="AP69" s="1040" t="s">
        <v>611</v>
      </c>
      <c r="AQ69" s="1040"/>
      <c r="AR69" s="1040"/>
      <c r="AS69" s="1040"/>
      <c r="AT69" s="1040"/>
      <c r="AU69" s="1040" t="s">
        <v>611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585</v>
      </c>
      <c r="C70" s="1044"/>
      <c r="D70" s="1044"/>
      <c r="E70" s="1044"/>
      <c r="F70" s="1044"/>
      <c r="G70" s="1044"/>
      <c r="H70" s="1044"/>
      <c r="I70" s="1044"/>
      <c r="J70" s="1044"/>
      <c r="K70" s="1044"/>
      <c r="L70" s="1044"/>
      <c r="M70" s="1044"/>
      <c r="N70" s="1044"/>
      <c r="O70" s="1044"/>
      <c r="P70" s="1045"/>
      <c r="Q70" s="1046">
        <v>236843</v>
      </c>
      <c r="R70" s="1040"/>
      <c r="S70" s="1040"/>
      <c r="T70" s="1040"/>
      <c r="U70" s="1040"/>
      <c r="V70" s="1040">
        <v>224060</v>
      </c>
      <c r="W70" s="1040"/>
      <c r="X70" s="1040"/>
      <c r="Y70" s="1040"/>
      <c r="Z70" s="1040"/>
      <c r="AA70" s="1040">
        <v>12783</v>
      </c>
      <c r="AB70" s="1040"/>
      <c r="AC70" s="1040"/>
      <c r="AD70" s="1040"/>
      <c r="AE70" s="1040"/>
      <c r="AF70" s="1040">
        <v>12783</v>
      </c>
      <c r="AG70" s="1040"/>
      <c r="AH70" s="1040"/>
      <c r="AI70" s="1040"/>
      <c r="AJ70" s="1040"/>
      <c r="AK70" s="1040">
        <v>2247</v>
      </c>
      <c r="AL70" s="1040"/>
      <c r="AM70" s="1040"/>
      <c r="AN70" s="1040"/>
      <c r="AO70" s="1040"/>
      <c r="AP70" s="1040" t="s">
        <v>611</v>
      </c>
      <c r="AQ70" s="1040"/>
      <c r="AR70" s="1040"/>
      <c r="AS70" s="1040"/>
      <c r="AT70" s="1040"/>
      <c r="AU70" s="1040" t="s">
        <v>611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383</v>
      </c>
      <c r="B88" s="1013" t="s">
        <v>421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SUM(AF68:AJ70)</f>
        <v>15262</v>
      </c>
      <c r="AG88" s="1028"/>
      <c r="AH88" s="1028"/>
      <c r="AI88" s="1028"/>
      <c r="AJ88" s="1028"/>
      <c r="AK88" s="1032"/>
      <c r="AL88" s="1032"/>
      <c r="AM88" s="1032"/>
      <c r="AN88" s="1032"/>
      <c r="AO88" s="1032"/>
      <c r="AP88" s="1028" t="s">
        <v>611</v>
      </c>
      <c r="AQ88" s="1028"/>
      <c r="AR88" s="1028"/>
      <c r="AS88" s="1028"/>
      <c r="AT88" s="1028"/>
      <c r="AU88" s="1028" t="s">
        <v>611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422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SUM(CR7:CV20)</f>
        <v>1533</v>
      </c>
      <c r="CS102" s="1020"/>
      <c r="CT102" s="1020"/>
      <c r="CU102" s="1020"/>
      <c r="CV102" s="1021"/>
      <c r="CW102" s="1019">
        <f t="shared" ref="CW102" si="0">SUM(CW7:DA20)</f>
        <v>83</v>
      </c>
      <c r="CX102" s="1020"/>
      <c r="CY102" s="1020"/>
      <c r="CZ102" s="1020"/>
      <c r="DA102" s="1021"/>
      <c r="DB102" s="1019">
        <f t="shared" ref="DB102" si="1">SUM(DB7:DF20)</f>
        <v>11149</v>
      </c>
      <c r="DC102" s="1020"/>
      <c r="DD102" s="1020"/>
      <c r="DE102" s="1020"/>
      <c r="DF102" s="1021"/>
      <c r="DG102" s="1019">
        <f t="shared" ref="DG102" si="2">SUM(DG7:DK20)</f>
        <v>0</v>
      </c>
      <c r="DH102" s="1020"/>
      <c r="DI102" s="1020"/>
      <c r="DJ102" s="1020"/>
      <c r="DK102" s="1021"/>
      <c r="DL102" s="1019">
        <f t="shared" ref="DL102" si="3">SUM(DL7:DP20)</f>
        <v>364</v>
      </c>
      <c r="DM102" s="1020"/>
      <c r="DN102" s="1020"/>
      <c r="DO102" s="1020"/>
      <c r="DP102" s="1021"/>
      <c r="DQ102" s="1019">
        <f t="shared" ref="DQ102" si="4">SUM(DQ7:DU20)</f>
        <v>2142</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430</v>
      </c>
      <c r="AB109" s="963"/>
      <c r="AC109" s="963"/>
      <c r="AD109" s="963"/>
      <c r="AE109" s="964"/>
      <c r="AF109" s="965" t="s">
        <v>298</v>
      </c>
      <c r="AG109" s="963"/>
      <c r="AH109" s="963"/>
      <c r="AI109" s="963"/>
      <c r="AJ109" s="964"/>
      <c r="AK109" s="965" t="s">
        <v>297</v>
      </c>
      <c r="AL109" s="963"/>
      <c r="AM109" s="963"/>
      <c r="AN109" s="963"/>
      <c r="AO109" s="964"/>
      <c r="AP109" s="965" t="s">
        <v>431</v>
      </c>
      <c r="AQ109" s="963"/>
      <c r="AR109" s="963"/>
      <c r="AS109" s="963"/>
      <c r="AT109" s="994"/>
      <c r="AU109" s="962" t="s">
        <v>429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430</v>
      </c>
      <c r="BR109" s="963"/>
      <c r="BS109" s="963"/>
      <c r="BT109" s="963"/>
      <c r="BU109" s="964"/>
      <c r="BV109" s="965" t="s">
        <v>298</v>
      </c>
      <c r="BW109" s="963"/>
      <c r="BX109" s="963"/>
      <c r="BY109" s="963"/>
      <c r="BZ109" s="964"/>
      <c r="CA109" s="965" t="s">
        <v>297</v>
      </c>
      <c r="CB109" s="963"/>
      <c r="CC109" s="963"/>
      <c r="CD109" s="963"/>
      <c r="CE109" s="964"/>
      <c r="CF109" s="1001" t="s">
        <v>431</v>
      </c>
      <c r="CG109" s="1001"/>
      <c r="CH109" s="1001"/>
      <c r="CI109" s="1001"/>
      <c r="CJ109" s="1001"/>
      <c r="CK109" s="965" t="s">
        <v>432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430</v>
      </c>
      <c r="DH109" s="963"/>
      <c r="DI109" s="963"/>
      <c r="DJ109" s="963"/>
      <c r="DK109" s="964"/>
      <c r="DL109" s="965" t="s">
        <v>298</v>
      </c>
      <c r="DM109" s="963"/>
      <c r="DN109" s="963"/>
      <c r="DO109" s="963"/>
      <c r="DP109" s="964"/>
      <c r="DQ109" s="965" t="s">
        <v>297</v>
      </c>
      <c r="DR109" s="963"/>
      <c r="DS109" s="963"/>
      <c r="DT109" s="963"/>
      <c r="DU109" s="964"/>
      <c r="DV109" s="965" t="s">
        <v>431</v>
      </c>
      <c r="DW109" s="963"/>
      <c r="DX109" s="963"/>
      <c r="DY109" s="963"/>
      <c r="DZ109" s="994"/>
    </row>
    <row r="110" spans="1:131" s="226" customFormat="1" ht="26.25" customHeight="1" x14ac:dyDescent="0.15">
      <c r="A110" s="865" t="s">
        <v>433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22637633</v>
      </c>
      <c r="AB110" s="956"/>
      <c r="AC110" s="956"/>
      <c r="AD110" s="956"/>
      <c r="AE110" s="957"/>
      <c r="AF110" s="958">
        <v>23050582</v>
      </c>
      <c r="AG110" s="956"/>
      <c r="AH110" s="956"/>
      <c r="AI110" s="956"/>
      <c r="AJ110" s="957"/>
      <c r="AK110" s="958">
        <v>23491668</v>
      </c>
      <c r="AL110" s="956"/>
      <c r="AM110" s="956"/>
      <c r="AN110" s="956"/>
      <c r="AO110" s="957"/>
      <c r="AP110" s="959">
        <v>28</v>
      </c>
      <c r="AQ110" s="960"/>
      <c r="AR110" s="960"/>
      <c r="AS110" s="960"/>
      <c r="AT110" s="961"/>
      <c r="AU110" s="995" t="s">
        <v>67</v>
      </c>
      <c r="AV110" s="996"/>
      <c r="AW110" s="996"/>
      <c r="AX110" s="996"/>
      <c r="AY110" s="996"/>
      <c r="AZ110" s="921" t="s">
        <v>434</v>
      </c>
      <c r="BA110" s="866"/>
      <c r="BB110" s="866"/>
      <c r="BC110" s="866"/>
      <c r="BD110" s="866"/>
      <c r="BE110" s="866"/>
      <c r="BF110" s="866"/>
      <c r="BG110" s="866"/>
      <c r="BH110" s="866"/>
      <c r="BI110" s="866"/>
      <c r="BJ110" s="866"/>
      <c r="BK110" s="866"/>
      <c r="BL110" s="866"/>
      <c r="BM110" s="866"/>
      <c r="BN110" s="866"/>
      <c r="BO110" s="866"/>
      <c r="BP110" s="867"/>
      <c r="BQ110" s="922">
        <v>265110527</v>
      </c>
      <c r="BR110" s="903"/>
      <c r="BS110" s="903"/>
      <c r="BT110" s="903"/>
      <c r="BU110" s="903"/>
      <c r="BV110" s="903">
        <v>263837666</v>
      </c>
      <c r="BW110" s="903"/>
      <c r="BX110" s="903"/>
      <c r="BY110" s="903"/>
      <c r="BZ110" s="903"/>
      <c r="CA110" s="903">
        <v>262007622</v>
      </c>
      <c r="CB110" s="903"/>
      <c r="CC110" s="903"/>
      <c r="CD110" s="903"/>
      <c r="CE110" s="903"/>
      <c r="CF110" s="927">
        <v>312.8</v>
      </c>
      <c r="CG110" s="928"/>
      <c r="CH110" s="928"/>
      <c r="CI110" s="928"/>
      <c r="CJ110" s="928"/>
      <c r="CK110" s="991" t="s">
        <v>435</v>
      </c>
      <c r="CL110" s="877"/>
      <c r="CM110" s="952" t="s">
        <v>436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v>404172</v>
      </c>
      <c r="DH110" s="903"/>
      <c r="DI110" s="903"/>
      <c r="DJ110" s="903"/>
      <c r="DK110" s="903"/>
      <c r="DL110" s="903">
        <v>286571</v>
      </c>
      <c r="DM110" s="903"/>
      <c r="DN110" s="903"/>
      <c r="DO110" s="903"/>
      <c r="DP110" s="903"/>
      <c r="DQ110" s="903">
        <v>254945</v>
      </c>
      <c r="DR110" s="903"/>
      <c r="DS110" s="903"/>
      <c r="DT110" s="903"/>
      <c r="DU110" s="903"/>
      <c r="DV110" s="904">
        <v>0.3</v>
      </c>
      <c r="DW110" s="904"/>
      <c r="DX110" s="904"/>
      <c r="DY110" s="904"/>
      <c r="DZ110" s="905"/>
    </row>
    <row r="111" spans="1:131" s="226" customFormat="1" ht="26.25" customHeight="1" x14ac:dyDescent="0.15">
      <c r="A111" s="832" t="s">
        <v>437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438</v>
      </c>
      <c r="AB111" s="984"/>
      <c r="AC111" s="984"/>
      <c r="AD111" s="984"/>
      <c r="AE111" s="985"/>
      <c r="AF111" s="986" t="s">
        <v>438</v>
      </c>
      <c r="AG111" s="984"/>
      <c r="AH111" s="984"/>
      <c r="AI111" s="984"/>
      <c r="AJ111" s="985"/>
      <c r="AK111" s="986" t="s">
        <v>411</v>
      </c>
      <c r="AL111" s="984"/>
      <c r="AM111" s="984"/>
      <c r="AN111" s="984"/>
      <c r="AO111" s="985"/>
      <c r="AP111" s="987" t="s">
        <v>438</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v>409530</v>
      </c>
      <c r="BR111" s="875"/>
      <c r="BS111" s="875"/>
      <c r="BT111" s="875"/>
      <c r="BU111" s="875"/>
      <c r="BV111" s="875">
        <v>286571</v>
      </c>
      <c r="BW111" s="875"/>
      <c r="BX111" s="875"/>
      <c r="BY111" s="875"/>
      <c r="BZ111" s="875"/>
      <c r="CA111" s="875">
        <v>254945</v>
      </c>
      <c r="CB111" s="875"/>
      <c r="CC111" s="875"/>
      <c r="CD111" s="875"/>
      <c r="CE111" s="875"/>
      <c r="CF111" s="936">
        <v>0.3</v>
      </c>
      <c r="CG111" s="937"/>
      <c r="CH111" s="937"/>
      <c r="CI111" s="937"/>
      <c r="CJ111" s="937"/>
      <c r="CK111" s="992"/>
      <c r="CL111" s="879"/>
      <c r="CM111" s="882" t="s">
        <v>440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441</v>
      </c>
      <c r="DH111" s="875"/>
      <c r="DI111" s="875"/>
      <c r="DJ111" s="875"/>
      <c r="DK111" s="875"/>
      <c r="DL111" s="875" t="s">
        <v>438</v>
      </c>
      <c r="DM111" s="875"/>
      <c r="DN111" s="875"/>
      <c r="DO111" s="875"/>
      <c r="DP111" s="875"/>
      <c r="DQ111" s="875" t="s">
        <v>442</v>
      </c>
      <c r="DR111" s="875"/>
      <c r="DS111" s="875"/>
      <c r="DT111" s="875"/>
      <c r="DU111" s="875"/>
      <c r="DV111" s="852" t="s">
        <v>442</v>
      </c>
      <c r="DW111" s="852"/>
      <c r="DX111" s="852"/>
      <c r="DY111" s="852"/>
      <c r="DZ111" s="853"/>
    </row>
    <row r="112" spans="1:131" s="226" customFormat="1" ht="26.25" customHeight="1" x14ac:dyDescent="0.15">
      <c r="A112" s="977" t="s">
        <v>443</v>
      </c>
      <c r="B112" s="978"/>
      <c r="C112" s="808" t="s">
        <v>444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438</v>
      </c>
      <c r="AB112" s="838"/>
      <c r="AC112" s="838"/>
      <c r="AD112" s="838"/>
      <c r="AE112" s="839"/>
      <c r="AF112" s="840" t="s">
        <v>438</v>
      </c>
      <c r="AG112" s="838"/>
      <c r="AH112" s="838"/>
      <c r="AI112" s="838"/>
      <c r="AJ112" s="839"/>
      <c r="AK112" s="840" t="s">
        <v>441</v>
      </c>
      <c r="AL112" s="838"/>
      <c r="AM112" s="838"/>
      <c r="AN112" s="838"/>
      <c r="AO112" s="839"/>
      <c r="AP112" s="885" t="s">
        <v>445</v>
      </c>
      <c r="AQ112" s="886"/>
      <c r="AR112" s="886"/>
      <c r="AS112" s="886"/>
      <c r="AT112" s="887"/>
      <c r="AU112" s="997"/>
      <c r="AV112" s="998"/>
      <c r="AW112" s="998"/>
      <c r="AX112" s="998"/>
      <c r="AY112" s="998"/>
      <c r="AZ112" s="873" t="s">
        <v>446</v>
      </c>
      <c r="BA112" s="808"/>
      <c r="BB112" s="808"/>
      <c r="BC112" s="808"/>
      <c r="BD112" s="808"/>
      <c r="BE112" s="808"/>
      <c r="BF112" s="808"/>
      <c r="BG112" s="808"/>
      <c r="BH112" s="808"/>
      <c r="BI112" s="808"/>
      <c r="BJ112" s="808"/>
      <c r="BK112" s="808"/>
      <c r="BL112" s="808"/>
      <c r="BM112" s="808"/>
      <c r="BN112" s="808"/>
      <c r="BO112" s="808"/>
      <c r="BP112" s="809"/>
      <c r="BQ112" s="874">
        <v>47721791</v>
      </c>
      <c r="BR112" s="875"/>
      <c r="BS112" s="875"/>
      <c r="BT112" s="875"/>
      <c r="BU112" s="875"/>
      <c r="BV112" s="875">
        <v>47259241</v>
      </c>
      <c r="BW112" s="875"/>
      <c r="BX112" s="875"/>
      <c r="BY112" s="875"/>
      <c r="BZ112" s="875"/>
      <c r="CA112" s="875">
        <v>46571113</v>
      </c>
      <c r="CB112" s="875"/>
      <c r="CC112" s="875"/>
      <c r="CD112" s="875"/>
      <c r="CE112" s="875"/>
      <c r="CF112" s="936">
        <v>55.6</v>
      </c>
      <c r="CG112" s="937"/>
      <c r="CH112" s="937"/>
      <c r="CI112" s="937"/>
      <c r="CJ112" s="937"/>
      <c r="CK112" s="992"/>
      <c r="CL112" s="879"/>
      <c r="CM112" s="882" t="s">
        <v>447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438</v>
      </c>
      <c r="DH112" s="875"/>
      <c r="DI112" s="875"/>
      <c r="DJ112" s="875"/>
      <c r="DK112" s="875"/>
      <c r="DL112" s="875" t="s">
        <v>438</v>
      </c>
      <c r="DM112" s="875"/>
      <c r="DN112" s="875"/>
      <c r="DO112" s="875"/>
      <c r="DP112" s="875"/>
      <c r="DQ112" s="875" t="s">
        <v>442</v>
      </c>
      <c r="DR112" s="875"/>
      <c r="DS112" s="875"/>
      <c r="DT112" s="875"/>
      <c r="DU112" s="875"/>
      <c r="DV112" s="852" t="s">
        <v>438</v>
      </c>
      <c r="DW112" s="852"/>
      <c r="DX112" s="852"/>
      <c r="DY112" s="852"/>
      <c r="DZ112" s="853"/>
    </row>
    <row r="113" spans="1:130" s="226" customFormat="1" ht="26.25" customHeight="1" x14ac:dyDescent="0.15">
      <c r="A113" s="979"/>
      <c r="B113" s="980"/>
      <c r="C113" s="808" t="s">
        <v>448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5173132</v>
      </c>
      <c r="AB113" s="984"/>
      <c r="AC113" s="984"/>
      <c r="AD113" s="984"/>
      <c r="AE113" s="985"/>
      <c r="AF113" s="986">
        <v>5162114</v>
      </c>
      <c r="AG113" s="984"/>
      <c r="AH113" s="984"/>
      <c r="AI113" s="984"/>
      <c r="AJ113" s="985"/>
      <c r="AK113" s="986">
        <v>5097434</v>
      </c>
      <c r="AL113" s="984"/>
      <c r="AM113" s="984"/>
      <c r="AN113" s="984"/>
      <c r="AO113" s="985"/>
      <c r="AP113" s="987">
        <v>6.1</v>
      </c>
      <c r="AQ113" s="988"/>
      <c r="AR113" s="988"/>
      <c r="AS113" s="988"/>
      <c r="AT113" s="989"/>
      <c r="AU113" s="997"/>
      <c r="AV113" s="998"/>
      <c r="AW113" s="998"/>
      <c r="AX113" s="998"/>
      <c r="AY113" s="998"/>
      <c r="AZ113" s="873" t="s">
        <v>449</v>
      </c>
      <c r="BA113" s="808"/>
      <c r="BB113" s="808"/>
      <c r="BC113" s="808"/>
      <c r="BD113" s="808"/>
      <c r="BE113" s="808"/>
      <c r="BF113" s="808"/>
      <c r="BG113" s="808"/>
      <c r="BH113" s="808"/>
      <c r="BI113" s="808"/>
      <c r="BJ113" s="808"/>
      <c r="BK113" s="808"/>
      <c r="BL113" s="808"/>
      <c r="BM113" s="808"/>
      <c r="BN113" s="808"/>
      <c r="BO113" s="808"/>
      <c r="BP113" s="809"/>
      <c r="BQ113" s="874" t="s">
        <v>445</v>
      </c>
      <c r="BR113" s="875"/>
      <c r="BS113" s="875"/>
      <c r="BT113" s="875"/>
      <c r="BU113" s="875"/>
      <c r="BV113" s="875" t="s">
        <v>438</v>
      </c>
      <c r="BW113" s="875"/>
      <c r="BX113" s="875"/>
      <c r="BY113" s="875"/>
      <c r="BZ113" s="875"/>
      <c r="CA113" s="875" t="s">
        <v>442</v>
      </c>
      <c r="CB113" s="875"/>
      <c r="CC113" s="875"/>
      <c r="CD113" s="875"/>
      <c r="CE113" s="875"/>
      <c r="CF113" s="936" t="s">
        <v>441</v>
      </c>
      <c r="CG113" s="937"/>
      <c r="CH113" s="937"/>
      <c r="CI113" s="937"/>
      <c r="CJ113" s="937"/>
      <c r="CK113" s="992"/>
      <c r="CL113" s="879"/>
      <c r="CM113" s="882" t="s">
        <v>450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442</v>
      </c>
      <c r="DH113" s="838"/>
      <c r="DI113" s="838"/>
      <c r="DJ113" s="838"/>
      <c r="DK113" s="839"/>
      <c r="DL113" s="840" t="s">
        <v>441</v>
      </c>
      <c r="DM113" s="838"/>
      <c r="DN113" s="838"/>
      <c r="DO113" s="838"/>
      <c r="DP113" s="839"/>
      <c r="DQ113" s="840" t="s">
        <v>441</v>
      </c>
      <c r="DR113" s="838"/>
      <c r="DS113" s="838"/>
      <c r="DT113" s="838"/>
      <c r="DU113" s="839"/>
      <c r="DV113" s="885" t="s">
        <v>441</v>
      </c>
      <c r="DW113" s="886"/>
      <c r="DX113" s="886"/>
      <c r="DY113" s="886"/>
      <c r="DZ113" s="887"/>
    </row>
    <row r="114" spans="1:130" s="226" customFormat="1" ht="26.25" customHeight="1" x14ac:dyDescent="0.15">
      <c r="A114" s="979"/>
      <c r="B114" s="980"/>
      <c r="C114" s="808" t="s">
        <v>451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452</v>
      </c>
      <c r="AB114" s="838"/>
      <c r="AC114" s="838"/>
      <c r="AD114" s="838"/>
      <c r="AE114" s="839"/>
      <c r="AF114" s="840" t="s">
        <v>438</v>
      </c>
      <c r="AG114" s="838"/>
      <c r="AH114" s="838"/>
      <c r="AI114" s="838"/>
      <c r="AJ114" s="839"/>
      <c r="AK114" s="840" t="s">
        <v>438</v>
      </c>
      <c r="AL114" s="838"/>
      <c r="AM114" s="838"/>
      <c r="AN114" s="838"/>
      <c r="AO114" s="839"/>
      <c r="AP114" s="885" t="s">
        <v>438</v>
      </c>
      <c r="AQ114" s="886"/>
      <c r="AR114" s="886"/>
      <c r="AS114" s="886"/>
      <c r="AT114" s="887"/>
      <c r="AU114" s="997"/>
      <c r="AV114" s="998"/>
      <c r="AW114" s="998"/>
      <c r="AX114" s="998"/>
      <c r="AY114" s="998"/>
      <c r="AZ114" s="873" t="s">
        <v>453</v>
      </c>
      <c r="BA114" s="808"/>
      <c r="BB114" s="808"/>
      <c r="BC114" s="808"/>
      <c r="BD114" s="808"/>
      <c r="BE114" s="808"/>
      <c r="BF114" s="808"/>
      <c r="BG114" s="808"/>
      <c r="BH114" s="808"/>
      <c r="BI114" s="808"/>
      <c r="BJ114" s="808"/>
      <c r="BK114" s="808"/>
      <c r="BL114" s="808"/>
      <c r="BM114" s="808"/>
      <c r="BN114" s="808"/>
      <c r="BO114" s="808"/>
      <c r="BP114" s="809"/>
      <c r="BQ114" s="874">
        <v>22638692</v>
      </c>
      <c r="BR114" s="875"/>
      <c r="BS114" s="875"/>
      <c r="BT114" s="875"/>
      <c r="BU114" s="875"/>
      <c r="BV114" s="875">
        <v>21562422</v>
      </c>
      <c r="BW114" s="875"/>
      <c r="BX114" s="875"/>
      <c r="BY114" s="875"/>
      <c r="BZ114" s="875"/>
      <c r="CA114" s="875">
        <v>20041181</v>
      </c>
      <c r="CB114" s="875"/>
      <c r="CC114" s="875"/>
      <c r="CD114" s="875"/>
      <c r="CE114" s="875"/>
      <c r="CF114" s="936">
        <v>23.9</v>
      </c>
      <c r="CG114" s="937"/>
      <c r="CH114" s="937"/>
      <c r="CI114" s="937"/>
      <c r="CJ114" s="937"/>
      <c r="CK114" s="992"/>
      <c r="CL114" s="879"/>
      <c r="CM114" s="882" t="s">
        <v>454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v>5358</v>
      </c>
      <c r="DH114" s="838"/>
      <c r="DI114" s="838"/>
      <c r="DJ114" s="838"/>
      <c r="DK114" s="839"/>
      <c r="DL114" s="840" t="s">
        <v>441</v>
      </c>
      <c r="DM114" s="838"/>
      <c r="DN114" s="838"/>
      <c r="DO114" s="838"/>
      <c r="DP114" s="839"/>
      <c r="DQ114" s="840" t="s">
        <v>438</v>
      </c>
      <c r="DR114" s="838"/>
      <c r="DS114" s="838"/>
      <c r="DT114" s="838"/>
      <c r="DU114" s="839"/>
      <c r="DV114" s="885" t="s">
        <v>438</v>
      </c>
      <c r="DW114" s="886"/>
      <c r="DX114" s="886"/>
      <c r="DY114" s="886"/>
      <c r="DZ114" s="887"/>
    </row>
    <row r="115" spans="1:130" s="226" customFormat="1" ht="26.25" customHeight="1" x14ac:dyDescent="0.15">
      <c r="A115" s="979"/>
      <c r="B115" s="980"/>
      <c r="C115" s="808" t="s">
        <v>455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83445</v>
      </c>
      <c r="AB115" s="984"/>
      <c r="AC115" s="984"/>
      <c r="AD115" s="984"/>
      <c r="AE115" s="985"/>
      <c r="AF115" s="986">
        <v>80903</v>
      </c>
      <c r="AG115" s="984"/>
      <c r="AH115" s="984"/>
      <c r="AI115" s="984"/>
      <c r="AJ115" s="985"/>
      <c r="AK115" s="986">
        <v>67455</v>
      </c>
      <c r="AL115" s="984"/>
      <c r="AM115" s="984"/>
      <c r="AN115" s="984"/>
      <c r="AO115" s="985"/>
      <c r="AP115" s="987">
        <v>0.1</v>
      </c>
      <c r="AQ115" s="988"/>
      <c r="AR115" s="988"/>
      <c r="AS115" s="988"/>
      <c r="AT115" s="989"/>
      <c r="AU115" s="997"/>
      <c r="AV115" s="998"/>
      <c r="AW115" s="998"/>
      <c r="AX115" s="998"/>
      <c r="AY115" s="998"/>
      <c r="AZ115" s="873" t="s">
        <v>456</v>
      </c>
      <c r="BA115" s="808"/>
      <c r="BB115" s="808"/>
      <c r="BC115" s="808"/>
      <c r="BD115" s="808"/>
      <c r="BE115" s="808"/>
      <c r="BF115" s="808"/>
      <c r="BG115" s="808"/>
      <c r="BH115" s="808"/>
      <c r="BI115" s="808"/>
      <c r="BJ115" s="808"/>
      <c r="BK115" s="808"/>
      <c r="BL115" s="808"/>
      <c r="BM115" s="808"/>
      <c r="BN115" s="808"/>
      <c r="BO115" s="808"/>
      <c r="BP115" s="809"/>
      <c r="BQ115" s="874">
        <v>2490042</v>
      </c>
      <c r="BR115" s="875"/>
      <c r="BS115" s="875"/>
      <c r="BT115" s="875"/>
      <c r="BU115" s="875"/>
      <c r="BV115" s="875">
        <v>2653665</v>
      </c>
      <c r="BW115" s="875"/>
      <c r="BX115" s="875"/>
      <c r="BY115" s="875"/>
      <c r="BZ115" s="875"/>
      <c r="CA115" s="875">
        <v>2141517</v>
      </c>
      <c r="CB115" s="875"/>
      <c r="CC115" s="875"/>
      <c r="CD115" s="875"/>
      <c r="CE115" s="875"/>
      <c r="CF115" s="936">
        <v>2.6</v>
      </c>
      <c r="CG115" s="937"/>
      <c r="CH115" s="937"/>
      <c r="CI115" s="937"/>
      <c r="CJ115" s="937"/>
      <c r="CK115" s="992"/>
      <c r="CL115" s="879"/>
      <c r="CM115" s="873" t="s">
        <v>457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408</v>
      </c>
      <c r="DH115" s="838"/>
      <c r="DI115" s="838"/>
      <c r="DJ115" s="838"/>
      <c r="DK115" s="839"/>
      <c r="DL115" s="840" t="s">
        <v>445</v>
      </c>
      <c r="DM115" s="838"/>
      <c r="DN115" s="838"/>
      <c r="DO115" s="838"/>
      <c r="DP115" s="839"/>
      <c r="DQ115" s="840" t="s">
        <v>452</v>
      </c>
      <c r="DR115" s="838"/>
      <c r="DS115" s="838"/>
      <c r="DT115" s="838"/>
      <c r="DU115" s="839"/>
      <c r="DV115" s="885" t="s">
        <v>441</v>
      </c>
      <c r="DW115" s="886"/>
      <c r="DX115" s="886"/>
      <c r="DY115" s="886"/>
      <c r="DZ115" s="887"/>
    </row>
    <row r="116" spans="1:130" s="226" customFormat="1" ht="26.25" customHeight="1" x14ac:dyDescent="0.15">
      <c r="A116" s="981"/>
      <c r="B116" s="982"/>
      <c r="C116" s="941" t="s">
        <v>458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918</v>
      </c>
      <c r="AB116" s="838"/>
      <c r="AC116" s="838"/>
      <c r="AD116" s="838"/>
      <c r="AE116" s="839"/>
      <c r="AF116" s="840">
        <v>735</v>
      </c>
      <c r="AG116" s="838"/>
      <c r="AH116" s="838"/>
      <c r="AI116" s="838"/>
      <c r="AJ116" s="839"/>
      <c r="AK116" s="840">
        <v>570</v>
      </c>
      <c r="AL116" s="838"/>
      <c r="AM116" s="838"/>
      <c r="AN116" s="838"/>
      <c r="AO116" s="839"/>
      <c r="AP116" s="885">
        <v>0</v>
      </c>
      <c r="AQ116" s="886"/>
      <c r="AR116" s="886"/>
      <c r="AS116" s="886"/>
      <c r="AT116" s="887"/>
      <c r="AU116" s="997"/>
      <c r="AV116" s="998"/>
      <c r="AW116" s="998"/>
      <c r="AX116" s="998"/>
      <c r="AY116" s="998"/>
      <c r="AZ116" s="924" t="s">
        <v>459</v>
      </c>
      <c r="BA116" s="925"/>
      <c r="BB116" s="925"/>
      <c r="BC116" s="925"/>
      <c r="BD116" s="925"/>
      <c r="BE116" s="925"/>
      <c r="BF116" s="925"/>
      <c r="BG116" s="925"/>
      <c r="BH116" s="925"/>
      <c r="BI116" s="925"/>
      <c r="BJ116" s="925"/>
      <c r="BK116" s="925"/>
      <c r="BL116" s="925"/>
      <c r="BM116" s="925"/>
      <c r="BN116" s="925"/>
      <c r="BO116" s="925"/>
      <c r="BP116" s="926"/>
      <c r="BQ116" s="874" t="s">
        <v>411</v>
      </c>
      <c r="BR116" s="875"/>
      <c r="BS116" s="875"/>
      <c r="BT116" s="875"/>
      <c r="BU116" s="875"/>
      <c r="BV116" s="875" t="s">
        <v>441</v>
      </c>
      <c r="BW116" s="875"/>
      <c r="BX116" s="875"/>
      <c r="BY116" s="875"/>
      <c r="BZ116" s="875"/>
      <c r="CA116" s="875" t="s">
        <v>408</v>
      </c>
      <c r="CB116" s="875"/>
      <c r="CC116" s="875"/>
      <c r="CD116" s="875"/>
      <c r="CE116" s="875"/>
      <c r="CF116" s="936" t="s">
        <v>438</v>
      </c>
      <c r="CG116" s="937"/>
      <c r="CH116" s="937"/>
      <c r="CI116" s="937"/>
      <c r="CJ116" s="937"/>
      <c r="CK116" s="992"/>
      <c r="CL116" s="879"/>
      <c r="CM116" s="882" t="s">
        <v>460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441</v>
      </c>
      <c r="DH116" s="838"/>
      <c r="DI116" s="838"/>
      <c r="DJ116" s="838"/>
      <c r="DK116" s="839"/>
      <c r="DL116" s="840" t="s">
        <v>445</v>
      </c>
      <c r="DM116" s="838"/>
      <c r="DN116" s="838"/>
      <c r="DO116" s="838"/>
      <c r="DP116" s="839"/>
      <c r="DQ116" s="840" t="s">
        <v>442</v>
      </c>
      <c r="DR116" s="838"/>
      <c r="DS116" s="838"/>
      <c r="DT116" s="838"/>
      <c r="DU116" s="839"/>
      <c r="DV116" s="885" t="s">
        <v>441</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461</v>
      </c>
      <c r="Z117" s="964"/>
      <c r="AA117" s="969">
        <v>27895128</v>
      </c>
      <c r="AB117" s="970"/>
      <c r="AC117" s="970"/>
      <c r="AD117" s="970"/>
      <c r="AE117" s="971"/>
      <c r="AF117" s="972">
        <v>28294334</v>
      </c>
      <c r="AG117" s="970"/>
      <c r="AH117" s="970"/>
      <c r="AI117" s="970"/>
      <c r="AJ117" s="971"/>
      <c r="AK117" s="972">
        <v>28657127</v>
      </c>
      <c r="AL117" s="970"/>
      <c r="AM117" s="970"/>
      <c r="AN117" s="970"/>
      <c r="AO117" s="971"/>
      <c r="AP117" s="973"/>
      <c r="AQ117" s="974"/>
      <c r="AR117" s="974"/>
      <c r="AS117" s="974"/>
      <c r="AT117" s="975"/>
      <c r="AU117" s="997"/>
      <c r="AV117" s="998"/>
      <c r="AW117" s="998"/>
      <c r="AX117" s="998"/>
      <c r="AY117" s="998"/>
      <c r="AZ117" s="924" t="s">
        <v>462</v>
      </c>
      <c r="BA117" s="925"/>
      <c r="BB117" s="925"/>
      <c r="BC117" s="925"/>
      <c r="BD117" s="925"/>
      <c r="BE117" s="925"/>
      <c r="BF117" s="925"/>
      <c r="BG117" s="925"/>
      <c r="BH117" s="925"/>
      <c r="BI117" s="925"/>
      <c r="BJ117" s="925"/>
      <c r="BK117" s="925"/>
      <c r="BL117" s="925"/>
      <c r="BM117" s="925"/>
      <c r="BN117" s="925"/>
      <c r="BO117" s="925"/>
      <c r="BP117" s="926"/>
      <c r="BQ117" s="874" t="s">
        <v>441</v>
      </c>
      <c r="BR117" s="875"/>
      <c r="BS117" s="875"/>
      <c r="BT117" s="875"/>
      <c r="BU117" s="875"/>
      <c r="BV117" s="875" t="s">
        <v>452</v>
      </c>
      <c r="BW117" s="875"/>
      <c r="BX117" s="875"/>
      <c r="BY117" s="875"/>
      <c r="BZ117" s="875"/>
      <c r="CA117" s="875" t="s">
        <v>445</v>
      </c>
      <c r="CB117" s="875"/>
      <c r="CC117" s="875"/>
      <c r="CD117" s="875"/>
      <c r="CE117" s="875"/>
      <c r="CF117" s="936" t="s">
        <v>463</v>
      </c>
      <c r="CG117" s="937"/>
      <c r="CH117" s="937"/>
      <c r="CI117" s="937"/>
      <c r="CJ117" s="937"/>
      <c r="CK117" s="992"/>
      <c r="CL117" s="879"/>
      <c r="CM117" s="882" t="s">
        <v>464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441</v>
      </c>
      <c r="DH117" s="838"/>
      <c r="DI117" s="838"/>
      <c r="DJ117" s="838"/>
      <c r="DK117" s="839"/>
      <c r="DL117" s="840" t="s">
        <v>445</v>
      </c>
      <c r="DM117" s="838"/>
      <c r="DN117" s="838"/>
      <c r="DO117" s="838"/>
      <c r="DP117" s="839"/>
      <c r="DQ117" s="840" t="s">
        <v>452</v>
      </c>
      <c r="DR117" s="838"/>
      <c r="DS117" s="838"/>
      <c r="DT117" s="838"/>
      <c r="DU117" s="839"/>
      <c r="DV117" s="885" t="s">
        <v>463</v>
      </c>
      <c r="DW117" s="886"/>
      <c r="DX117" s="886"/>
      <c r="DY117" s="886"/>
      <c r="DZ117" s="887"/>
    </row>
    <row r="118" spans="1:130" s="226" customFormat="1" ht="26.25" customHeight="1" x14ac:dyDescent="0.15">
      <c r="A118" s="962" t="s">
        <v>432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430</v>
      </c>
      <c r="AB118" s="963"/>
      <c r="AC118" s="963"/>
      <c r="AD118" s="963"/>
      <c r="AE118" s="964"/>
      <c r="AF118" s="965" t="s">
        <v>298</v>
      </c>
      <c r="AG118" s="963"/>
      <c r="AH118" s="963"/>
      <c r="AI118" s="963"/>
      <c r="AJ118" s="964"/>
      <c r="AK118" s="965" t="s">
        <v>297</v>
      </c>
      <c r="AL118" s="963"/>
      <c r="AM118" s="963"/>
      <c r="AN118" s="963"/>
      <c r="AO118" s="964"/>
      <c r="AP118" s="966" t="s">
        <v>431</v>
      </c>
      <c r="AQ118" s="967"/>
      <c r="AR118" s="967"/>
      <c r="AS118" s="967"/>
      <c r="AT118" s="968"/>
      <c r="AU118" s="997"/>
      <c r="AV118" s="998"/>
      <c r="AW118" s="998"/>
      <c r="AX118" s="998"/>
      <c r="AY118" s="998"/>
      <c r="AZ118" s="940" t="s">
        <v>465</v>
      </c>
      <c r="BA118" s="941"/>
      <c r="BB118" s="941"/>
      <c r="BC118" s="941"/>
      <c r="BD118" s="941"/>
      <c r="BE118" s="941"/>
      <c r="BF118" s="941"/>
      <c r="BG118" s="941"/>
      <c r="BH118" s="941"/>
      <c r="BI118" s="941"/>
      <c r="BJ118" s="941"/>
      <c r="BK118" s="941"/>
      <c r="BL118" s="941"/>
      <c r="BM118" s="941"/>
      <c r="BN118" s="941"/>
      <c r="BO118" s="941"/>
      <c r="BP118" s="942"/>
      <c r="BQ118" s="943" t="s">
        <v>438</v>
      </c>
      <c r="BR118" s="906"/>
      <c r="BS118" s="906"/>
      <c r="BT118" s="906"/>
      <c r="BU118" s="906"/>
      <c r="BV118" s="906" t="s">
        <v>442</v>
      </c>
      <c r="BW118" s="906"/>
      <c r="BX118" s="906"/>
      <c r="BY118" s="906"/>
      <c r="BZ118" s="906"/>
      <c r="CA118" s="906" t="s">
        <v>438</v>
      </c>
      <c r="CB118" s="906"/>
      <c r="CC118" s="906"/>
      <c r="CD118" s="906"/>
      <c r="CE118" s="906"/>
      <c r="CF118" s="936" t="s">
        <v>441</v>
      </c>
      <c r="CG118" s="937"/>
      <c r="CH118" s="937"/>
      <c r="CI118" s="937"/>
      <c r="CJ118" s="937"/>
      <c r="CK118" s="992"/>
      <c r="CL118" s="879"/>
      <c r="CM118" s="882" t="s">
        <v>466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438</v>
      </c>
      <c r="DH118" s="838"/>
      <c r="DI118" s="838"/>
      <c r="DJ118" s="838"/>
      <c r="DK118" s="839"/>
      <c r="DL118" s="840" t="s">
        <v>438</v>
      </c>
      <c r="DM118" s="838"/>
      <c r="DN118" s="838"/>
      <c r="DO118" s="838"/>
      <c r="DP118" s="839"/>
      <c r="DQ118" s="840" t="s">
        <v>452</v>
      </c>
      <c r="DR118" s="838"/>
      <c r="DS118" s="838"/>
      <c r="DT118" s="838"/>
      <c r="DU118" s="839"/>
      <c r="DV118" s="885" t="s">
        <v>452</v>
      </c>
      <c r="DW118" s="886"/>
      <c r="DX118" s="886"/>
      <c r="DY118" s="886"/>
      <c r="DZ118" s="887"/>
    </row>
    <row r="119" spans="1:130" s="226" customFormat="1" ht="26.25" customHeight="1" x14ac:dyDescent="0.15">
      <c r="A119" s="876" t="s">
        <v>435</v>
      </c>
      <c r="B119" s="877"/>
      <c r="C119" s="952" t="s">
        <v>436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v>70680</v>
      </c>
      <c r="AB119" s="956"/>
      <c r="AC119" s="956"/>
      <c r="AD119" s="956"/>
      <c r="AE119" s="957"/>
      <c r="AF119" s="958">
        <v>70753</v>
      </c>
      <c r="AG119" s="956"/>
      <c r="AH119" s="956"/>
      <c r="AI119" s="956"/>
      <c r="AJ119" s="957"/>
      <c r="AK119" s="958">
        <v>64187</v>
      </c>
      <c r="AL119" s="956"/>
      <c r="AM119" s="956"/>
      <c r="AN119" s="956"/>
      <c r="AO119" s="957"/>
      <c r="AP119" s="959">
        <v>0.1</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467</v>
      </c>
      <c r="BP119" s="939"/>
      <c r="BQ119" s="943">
        <v>338370582</v>
      </c>
      <c r="BR119" s="906"/>
      <c r="BS119" s="906"/>
      <c r="BT119" s="906"/>
      <c r="BU119" s="906"/>
      <c r="BV119" s="906">
        <v>335599565</v>
      </c>
      <c r="BW119" s="906"/>
      <c r="BX119" s="906"/>
      <c r="BY119" s="906"/>
      <c r="BZ119" s="906"/>
      <c r="CA119" s="906">
        <v>331016378</v>
      </c>
      <c r="CB119" s="906"/>
      <c r="CC119" s="906"/>
      <c r="CD119" s="906"/>
      <c r="CE119" s="906"/>
      <c r="CF119" s="804"/>
      <c r="CG119" s="805"/>
      <c r="CH119" s="805"/>
      <c r="CI119" s="805"/>
      <c r="CJ119" s="895"/>
      <c r="CK119" s="993"/>
      <c r="CL119" s="881"/>
      <c r="CM119" s="899" t="s">
        <v>468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452</v>
      </c>
      <c r="DH119" s="821"/>
      <c r="DI119" s="821"/>
      <c r="DJ119" s="821"/>
      <c r="DK119" s="822"/>
      <c r="DL119" s="823" t="s">
        <v>452</v>
      </c>
      <c r="DM119" s="821"/>
      <c r="DN119" s="821"/>
      <c r="DO119" s="821"/>
      <c r="DP119" s="822"/>
      <c r="DQ119" s="823" t="s">
        <v>445</v>
      </c>
      <c r="DR119" s="821"/>
      <c r="DS119" s="821"/>
      <c r="DT119" s="821"/>
      <c r="DU119" s="822"/>
      <c r="DV119" s="909" t="s">
        <v>438</v>
      </c>
      <c r="DW119" s="910"/>
      <c r="DX119" s="910"/>
      <c r="DY119" s="910"/>
      <c r="DZ119" s="911"/>
    </row>
    <row r="120" spans="1:130" s="226" customFormat="1" ht="26.25" customHeight="1" x14ac:dyDescent="0.15">
      <c r="A120" s="878"/>
      <c r="B120" s="879"/>
      <c r="C120" s="882" t="s">
        <v>440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452</v>
      </c>
      <c r="AB120" s="838"/>
      <c r="AC120" s="838"/>
      <c r="AD120" s="838"/>
      <c r="AE120" s="839"/>
      <c r="AF120" s="840" t="s">
        <v>452</v>
      </c>
      <c r="AG120" s="838"/>
      <c r="AH120" s="838"/>
      <c r="AI120" s="838"/>
      <c r="AJ120" s="839"/>
      <c r="AK120" s="840" t="s">
        <v>441</v>
      </c>
      <c r="AL120" s="838"/>
      <c r="AM120" s="838"/>
      <c r="AN120" s="838"/>
      <c r="AO120" s="839"/>
      <c r="AP120" s="885" t="s">
        <v>445</v>
      </c>
      <c r="AQ120" s="886"/>
      <c r="AR120" s="886"/>
      <c r="AS120" s="886"/>
      <c r="AT120" s="887"/>
      <c r="AU120" s="944" t="s">
        <v>469</v>
      </c>
      <c r="AV120" s="945"/>
      <c r="AW120" s="945"/>
      <c r="AX120" s="945"/>
      <c r="AY120" s="946"/>
      <c r="AZ120" s="921" t="s">
        <v>470</v>
      </c>
      <c r="BA120" s="866"/>
      <c r="BB120" s="866"/>
      <c r="BC120" s="866"/>
      <c r="BD120" s="866"/>
      <c r="BE120" s="866"/>
      <c r="BF120" s="866"/>
      <c r="BG120" s="866"/>
      <c r="BH120" s="866"/>
      <c r="BI120" s="866"/>
      <c r="BJ120" s="866"/>
      <c r="BK120" s="866"/>
      <c r="BL120" s="866"/>
      <c r="BM120" s="866"/>
      <c r="BN120" s="866"/>
      <c r="BO120" s="866"/>
      <c r="BP120" s="867"/>
      <c r="BQ120" s="922">
        <v>44139311</v>
      </c>
      <c r="BR120" s="903"/>
      <c r="BS120" s="903"/>
      <c r="BT120" s="903"/>
      <c r="BU120" s="903"/>
      <c r="BV120" s="903">
        <v>47493161</v>
      </c>
      <c r="BW120" s="903"/>
      <c r="BX120" s="903"/>
      <c r="BY120" s="903"/>
      <c r="BZ120" s="903"/>
      <c r="CA120" s="903">
        <v>49305265</v>
      </c>
      <c r="CB120" s="903"/>
      <c r="CC120" s="903"/>
      <c r="CD120" s="903"/>
      <c r="CE120" s="903"/>
      <c r="CF120" s="927">
        <v>58.9</v>
      </c>
      <c r="CG120" s="928"/>
      <c r="CH120" s="928"/>
      <c r="CI120" s="928"/>
      <c r="CJ120" s="928"/>
      <c r="CK120" s="929" t="s">
        <v>471</v>
      </c>
      <c r="CL120" s="913"/>
      <c r="CM120" s="913"/>
      <c r="CN120" s="913"/>
      <c r="CO120" s="914"/>
      <c r="CP120" s="933" t="s">
        <v>472</v>
      </c>
      <c r="CQ120" s="934"/>
      <c r="CR120" s="934"/>
      <c r="CS120" s="934"/>
      <c r="CT120" s="934"/>
      <c r="CU120" s="934"/>
      <c r="CV120" s="934"/>
      <c r="CW120" s="934"/>
      <c r="CX120" s="934"/>
      <c r="CY120" s="934"/>
      <c r="CZ120" s="934"/>
      <c r="DA120" s="934"/>
      <c r="DB120" s="934"/>
      <c r="DC120" s="934"/>
      <c r="DD120" s="934"/>
      <c r="DE120" s="934"/>
      <c r="DF120" s="935"/>
      <c r="DG120" s="922">
        <v>43326621</v>
      </c>
      <c r="DH120" s="903"/>
      <c r="DI120" s="903"/>
      <c r="DJ120" s="903"/>
      <c r="DK120" s="903"/>
      <c r="DL120" s="903">
        <v>42942174</v>
      </c>
      <c r="DM120" s="903"/>
      <c r="DN120" s="903"/>
      <c r="DO120" s="903"/>
      <c r="DP120" s="903"/>
      <c r="DQ120" s="903">
        <v>42447963</v>
      </c>
      <c r="DR120" s="903"/>
      <c r="DS120" s="903"/>
      <c r="DT120" s="903"/>
      <c r="DU120" s="903"/>
      <c r="DV120" s="904">
        <v>50.7</v>
      </c>
      <c r="DW120" s="904"/>
      <c r="DX120" s="904"/>
      <c r="DY120" s="904"/>
      <c r="DZ120" s="905"/>
    </row>
    <row r="121" spans="1:130" s="226" customFormat="1" ht="26.25" customHeight="1" x14ac:dyDescent="0.15">
      <c r="A121" s="878"/>
      <c r="B121" s="879"/>
      <c r="C121" s="924" t="s">
        <v>473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441</v>
      </c>
      <c r="AB121" s="838"/>
      <c r="AC121" s="838"/>
      <c r="AD121" s="838"/>
      <c r="AE121" s="839"/>
      <c r="AF121" s="840" t="s">
        <v>452</v>
      </c>
      <c r="AG121" s="838"/>
      <c r="AH121" s="838"/>
      <c r="AI121" s="838"/>
      <c r="AJ121" s="839"/>
      <c r="AK121" s="840" t="s">
        <v>441</v>
      </c>
      <c r="AL121" s="838"/>
      <c r="AM121" s="838"/>
      <c r="AN121" s="838"/>
      <c r="AO121" s="839"/>
      <c r="AP121" s="885" t="s">
        <v>441</v>
      </c>
      <c r="AQ121" s="886"/>
      <c r="AR121" s="886"/>
      <c r="AS121" s="886"/>
      <c r="AT121" s="887"/>
      <c r="AU121" s="947"/>
      <c r="AV121" s="948"/>
      <c r="AW121" s="948"/>
      <c r="AX121" s="948"/>
      <c r="AY121" s="949"/>
      <c r="AZ121" s="873" t="s">
        <v>474</v>
      </c>
      <c r="BA121" s="808"/>
      <c r="BB121" s="808"/>
      <c r="BC121" s="808"/>
      <c r="BD121" s="808"/>
      <c r="BE121" s="808"/>
      <c r="BF121" s="808"/>
      <c r="BG121" s="808"/>
      <c r="BH121" s="808"/>
      <c r="BI121" s="808"/>
      <c r="BJ121" s="808"/>
      <c r="BK121" s="808"/>
      <c r="BL121" s="808"/>
      <c r="BM121" s="808"/>
      <c r="BN121" s="808"/>
      <c r="BO121" s="808"/>
      <c r="BP121" s="809"/>
      <c r="BQ121" s="874">
        <v>39145739</v>
      </c>
      <c r="BR121" s="875"/>
      <c r="BS121" s="875"/>
      <c r="BT121" s="875"/>
      <c r="BU121" s="875"/>
      <c r="BV121" s="875">
        <v>37701194</v>
      </c>
      <c r="BW121" s="875"/>
      <c r="BX121" s="875"/>
      <c r="BY121" s="875"/>
      <c r="BZ121" s="875"/>
      <c r="CA121" s="875">
        <v>35416531</v>
      </c>
      <c r="CB121" s="875"/>
      <c r="CC121" s="875"/>
      <c r="CD121" s="875"/>
      <c r="CE121" s="875"/>
      <c r="CF121" s="936">
        <v>42.3</v>
      </c>
      <c r="CG121" s="937"/>
      <c r="CH121" s="937"/>
      <c r="CI121" s="937"/>
      <c r="CJ121" s="937"/>
      <c r="CK121" s="930"/>
      <c r="CL121" s="916"/>
      <c r="CM121" s="916"/>
      <c r="CN121" s="916"/>
      <c r="CO121" s="917"/>
      <c r="CP121" s="896" t="s">
        <v>475</v>
      </c>
      <c r="CQ121" s="897"/>
      <c r="CR121" s="897"/>
      <c r="CS121" s="897"/>
      <c r="CT121" s="897"/>
      <c r="CU121" s="897"/>
      <c r="CV121" s="897"/>
      <c r="CW121" s="897"/>
      <c r="CX121" s="897"/>
      <c r="CY121" s="897"/>
      <c r="CZ121" s="897"/>
      <c r="DA121" s="897"/>
      <c r="DB121" s="897"/>
      <c r="DC121" s="897"/>
      <c r="DD121" s="897"/>
      <c r="DE121" s="897"/>
      <c r="DF121" s="898"/>
      <c r="DG121" s="874">
        <v>2478340</v>
      </c>
      <c r="DH121" s="875"/>
      <c r="DI121" s="875"/>
      <c r="DJ121" s="875"/>
      <c r="DK121" s="875"/>
      <c r="DL121" s="875">
        <v>2322105</v>
      </c>
      <c r="DM121" s="875"/>
      <c r="DN121" s="875"/>
      <c r="DO121" s="875"/>
      <c r="DP121" s="875"/>
      <c r="DQ121" s="875">
        <v>2154244</v>
      </c>
      <c r="DR121" s="875"/>
      <c r="DS121" s="875"/>
      <c r="DT121" s="875"/>
      <c r="DU121" s="875"/>
      <c r="DV121" s="852">
        <v>2.6</v>
      </c>
      <c r="DW121" s="852"/>
      <c r="DX121" s="852"/>
      <c r="DY121" s="852"/>
      <c r="DZ121" s="853"/>
    </row>
    <row r="122" spans="1:130" s="226" customFormat="1" ht="26.25" customHeight="1" x14ac:dyDescent="0.15">
      <c r="A122" s="878"/>
      <c r="B122" s="879"/>
      <c r="C122" s="882" t="s">
        <v>454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v>5505</v>
      </c>
      <c r="AB122" s="838"/>
      <c r="AC122" s="838"/>
      <c r="AD122" s="838"/>
      <c r="AE122" s="839"/>
      <c r="AF122" s="840">
        <v>5511</v>
      </c>
      <c r="AG122" s="838"/>
      <c r="AH122" s="838"/>
      <c r="AI122" s="838"/>
      <c r="AJ122" s="839"/>
      <c r="AK122" s="840" t="s">
        <v>452</v>
      </c>
      <c r="AL122" s="838"/>
      <c r="AM122" s="838"/>
      <c r="AN122" s="838"/>
      <c r="AO122" s="839"/>
      <c r="AP122" s="885" t="s">
        <v>452</v>
      </c>
      <c r="AQ122" s="886"/>
      <c r="AR122" s="886"/>
      <c r="AS122" s="886"/>
      <c r="AT122" s="887"/>
      <c r="AU122" s="947"/>
      <c r="AV122" s="948"/>
      <c r="AW122" s="948"/>
      <c r="AX122" s="948"/>
      <c r="AY122" s="949"/>
      <c r="AZ122" s="940" t="s">
        <v>476</v>
      </c>
      <c r="BA122" s="941"/>
      <c r="BB122" s="941"/>
      <c r="BC122" s="941"/>
      <c r="BD122" s="941"/>
      <c r="BE122" s="941"/>
      <c r="BF122" s="941"/>
      <c r="BG122" s="941"/>
      <c r="BH122" s="941"/>
      <c r="BI122" s="941"/>
      <c r="BJ122" s="941"/>
      <c r="BK122" s="941"/>
      <c r="BL122" s="941"/>
      <c r="BM122" s="941"/>
      <c r="BN122" s="941"/>
      <c r="BO122" s="941"/>
      <c r="BP122" s="942"/>
      <c r="BQ122" s="943">
        <v>185817737</v>
      </c>
      <c r="BR122" s="906"/>
      <c r="BS122" s="906"/>
      <c r="BT122" s="906"/>
      <c r="BU122" s="906"/>
      <c r="BV122" s="906">
        <v>184638932</v>
      </c>
      <c r="BW122" s="906"/>
      <c r="BX122" s="906"/>
      <c r="BY122" s="906"/>
      <c r="BZ122" s="906"/>
      <c r="CA122" s="906">
        <v>181752265</v>
      </c>
      <c r="CB122" s="906"/>
      <c r="CC122" s="906"/>
      <c r="CD122" s="906"/>
      <c r="CE122" s="906"/>
      <c r="CF122" s="907">
        <v>217</v>
      </c>
      <c r="CG122" s="908"/>
      <c r="CH122" s="908"/>
      <c r="CI122" s="908"/>
      <c r="CJ122" s="908"/>
      <c r="CK122" s="930"/>
      <c r="CL122" s="916"/>
      <c r="CM122" s="916"/>
      <c r="CN122" s="916"/>
      <c r="CO122" s="917"/>
      <c r="CP122" s="896" t="s">
        <v>477</v>
      </c>
      <c r="CQ122" s="897"/>
      <c r="CR122" s="897"/>
      <c r="CS122" s="897"/>
      <c r="CT122" s="897"/>
      <c r="CU122" s="897"/>
      <c r="CV122" s="897"/>
      <c r="CW122" s="897"/>
      <c r="CX122" s="897"/>
      <c r="CY122" s="897"/>
      <c r="CZ122" s="897"/>
      <c r="DA122" s="897"/>
      <c r="DB122" s="897"/>
      <c r="DC122" s="897"/>
      <c r="DD122" s="897"/>
      <c r="DE122" s="897"/>
      <c r="DF122" s="898"/>
      <c r="DG122" s="874">
        <v>1565883</v>
      </c>
      <c r="DH122" s="875"/>
      <c r="DI122" s="875"/>
      <c r="DJ122" s="875"/>
      <c r="DK122" s="875"/>
      <c r="DL122" s="875">
        <v>1714073</v>
      </c>
      <c r="DM122" s="875"/>
      <c r="DN122" s="875"/>
      <c r="DO122" s="875"/>
      <c r="DP122" s="875"/>
      <c r="DQ122" s="875">
        <v>1756250</v>
      </c>
      <c r="DR122" s="875"/>
      <c r="DS122" s="875"/>
      <c r="DT122" s="875"/>
      <c r="DU122" s="875"/>
      <c r="DV122" s="852">
        <v>2.1</v>
      </c>
      <c r="DW122" s="852"/>
      <c r="DX122" s="852"/>
      <c r="DY122" s="852"/>
      <c r="DZ122" s="853"/>
    </row>
    <row r="123" spans="1:130" s="226" customFormat="1" ht="26.25" customHeight="1" x14ac:dyDescent="0.15">
      <c r="A123" s="878"/>
      <c r="B123" s="879"/>
      <c r="C123" s="882" t="s">
        <v>460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441</v>
      </c>
      <c r="AB123" s="838"/>
      <c r="AC123" s="838"/>
      <c r="AD123" s="838"/>
      <c r="AE123" s="839"/>
      <c r="AF123" s="840" t="s">
        <v>438</v>
      </c>
      <c r="AG123" s="838"/>
      <c r="AH123" s="838"/>
      <c r="AI123" s="838"/>
      <c r="AJ123" s="839"/>
      <c r="AK123" s="840" t="s">
        <v>445</v>
      </c>
      <c r="AL123" s="838"/>
      <c r="AM123" s="838"/>
      <c r="AN123" s="838"/>
      <c r="AO123" s="839"/>
      <c r="AP123" s="885" t="s">
        <v>441</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478</v>
      </c>
      <c r="BP123" s="939"/>
      <c r="BQ123" s="893">
        <v>269102787</v>
      </c>
      <c r="BR123" s="894"/>
      <c r="BS123" s="894"/>
      <c r="BT123" s="894"/>
      <c r="BU123" s="894"/>
      <c r="BV123" s="894">
        <v>269833287</v>
      </c>
      <c r="BW123" s="894"/>
      <c r="BX123" s="894"/>
      <c r="BY123" s="894"/>
      <c r="BZ123" s="894"/>
      <c r="CA123" s="894">
        <v>266474061</v>
      </c>
      <c r="CB123" s="894"/>
      <c r="CC123" s="894"/>
      <c r="CD123" s="894"/>
      <c r="CE123" s="894"/>
      <c r="CF123" s="804"/>
      <c r="CG123" s="805"/>
      <c r="CH123" s="805"/>
      <c r="CI123" s="805"/>
      <c r="CJ123" s="895"/>
      <c r="CK123" s="930"/>
      <c r="CL123" s="916"/>
      <c r="CM123" s="916"/>
      <c r="CN123" s="916"/>
      <c r="CO123" s="917"/>
      <c r="CP123" s="896" t="s">
        <v>479</v>
      </c>
      <c r="CQ123" s="897"/>
      <c r="CR123" s="897"/>
      <c r="CS123" s="897"/>
      <c r="CT123" s="897"/>
      <c r="CU123" s="897"/>
      <c r="CV123" s="897"/>
      <c r="CW123" s="897"/>
      <c r="CX123" s="897"/>
      <c r="CY123" s="897"/>
      <c r="CZ123" s="897"/>
      <c r="DA123" s="897"/>
      <c r="DB123" s="897"/>
      <c r="DC123" s="897"/>
      <c r="DD123" s="897"/>
      <c r="DE123" s="897"/>
      <c r="DF123" s="898"/>
      <c r="DG123" s="837">
        <v>128423</v>
      </c>
      <c r="DH123" s="838"/>
      <c r="DI123" s="838"/>
      <c r="DJ123" s="838"/>
      <c r="DK123" s="839"/>
      <c r="DL123" s="840">
        <v>132485</v>
      </c>
      <c r="DM123" s="838"/>
      <c r="DN123" s="838"/>
      <c r="DO123" s="838"/>
      <c r="DP123" s="839"/>
      <c r="DQ123" s="840">
        <v>128523</v>
      </c>
      <c r="DR123" s="838"/>
      <c r="DS123" s="838"/>
      <c r="DT123" s="838"/>
      <c r="DU123" s="839"/>
      <c r="DV123" s="885">
        <v>0.2</v>
      </c>
      <c r="DW123" s="886"/>
      <c r="DX123" s="886"/>
      <c r="DY123" s="886"/>
      <c r="DZ123" s="887"/>
    </row>
    <row r="124" spans="1:130" s="226" customFormat="1" ht="26.25" customHeight="1" thickBot="1" x14ac:dyDescent="0.2">
      <c r="A124" s="878"/>
      <c r="B124" s="879"/>
      <c r="C124" s="882" t="s">
        <v>464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411</v>
      </c>
      <c r="AB124" s="838"/>
      <c r="AC124" s="838"/>
      <c r="AD124" s="838"/>
      <c r="AE124" s="839"/>
      <c r="AF124" s="840" t="s">
        <v>480</v>
      </c>
      <c r="AG124" s="838"/>
      <c r="AH124" s="838"/>
      <c r="AI124" s="838"/>
      <c r="AJ124" s="839"/>
      <c r="AK124" s="840" t="s">
        <v>411</v>
      </c>
      <c r="AL124" s="838"/>
      <c r="AM124" s="838"/>
      <c r="AN124" s="838"/>
      <c r="AO124" s="839"/>
      <c r="AP124" s="885" t="s">
        <v>442</v>
      </c>
      <c r="AQ124" s="886"/>
      <c r="AR124" s="886"/>
      <c r="AS124" s="886"/>
      <c r="AT124" s="887"/>
      <c r="AU124" s="888" t="s">
        <v>481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81</v>
      </c>
      <c r="BR124" s="892"/>
      <c r="BS124" s="892"/>
      <c r="BT124" s="892"/>
      <c r="BU124" s="892"/>
      <c r="BV124" s="892">
        <v>77.900000000000006</v>
      </c>
      <c r="BW124" s="892"/>
      <c r="BX124" s="892"/>
      <c r="BY124" s="892"/>
      <c r="BZ124" s="892"/>
      <c r="CA124" s="892">
        <v>77</v>
      </c>
      <c r="CB124" s="892"/>
      <c r="CC124" s="892"/>
      <c r="CD124" s="892"/>
      <c r="CE124" s="892"/>
      <c r="CF124" s="782"/>
      <c r="CG124" s="783"/>
      <c r="CH124" s="783"/>
      <c r="CI124" s="783"/>
      <c r="CJ124" s="923"/>
      <c r="CK124" s="931"/>
      <c r="CL124" s="931"/>
      <c r="CM124" s="931"/>
      <c r="CN124" s="931"/>
      <c r="CO124" s="932"/>
      <c r="CP124" s="896" t="s">
        <v>482</v>
      </c>
      <c r="CQ124" s="897"/>
      <c r="CR124" s="897"/>
      <c r="CS124" s="897"/>
      <c r="CT124" s="897"/>
      <c r="CU124" s="897"/>
      <c r="CV124" s="897"/>
      <c r="CW124" s="897"/>
      <c r="CX124" s="897"/>
      <c r="CY124" s="897"/>
      <c r="CZ124" s="897"/>
      <c r="DA124" s="897"/>
      <c r="DB124" s="897"/>
      <c r="DC124" s="897"/>
      <c r="DD124" s="897"/>
      <c r="DE124" s="897"/>
      <c r="DF124" s="898"/>
      <c r="DG124" s="820">
        <v>222524</v>
      </c>
      <c r="DH124" s="821"/>
      <c r="DI124" s="821"/>
      <c r="DJ124" s="821"/>
      <c r="DK124" s="822"/>
      <c r="DL124" s="823">
        <v>148404</v>
      </c>
      <c r="DM124" s="821"/>
      <c r="DN124" s="821"/>
      <c r="DO124" s="821"/>
      <c r="DP124" s="822"/>
      <c r="DQ124" s="823">
        <v>83862</v>
      </c>
      <c r="DR124" s="821"/>
      <c r="DS124" s="821"/>
      <c r="DT124" s="821"/>
      <c r="DU124" s="822"/>
      <c r="DV124" s="909">
        <v>0.1</v>
      </c>
      <c r="DW124" s="910"/>
      <c r="DX124" s="910"/>
      <c r="DY124" s="910"/>
      <c r="DZ124" s="911"/>
    </row>
    <row r="125" spans="1:130" s="226" customFormat="1" ht="26.25" customHeight="1" x14ac:dyDescent="0.15">
      <c r="A125" s="878"/>
      <c r="B125" s="879"/>
      <c r="C125" s="882" t="s">
        <v>466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483</v>
      </c>
      <c r="AB125" s="838"/>
      <c r="AC125" s="838"/>
      <c r="AD125" s="838"/>
      <c r="AE125" s="839"/>
      <c r="AF125" s="840" t="s">
        <v>123</v>
      </c>
      <c r="AG125" s="838"/>
      <c r="AH125" s="838"/>
      <c r="AI125" s="838"/>
      <c r="AJ125" s="839"/>
      <c r="AK125" s="840" t="s">
        <v>483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484</v>
      </c>
      <c r="CL125" s="913"/>
      <c r="CM125" s="913"/>
      <c r="CN125" s="913"/>
      <c r="CO125" s="914"/>
      <c r="CP125" s="921" t="s">
        <v>485</v>
      </c>
      <c r="CQ125" s="866"/>
      <c r="CR125" s="866"/>
      <c r="CS125" s="866"/>
      <c r="CT125" s="866"/>
      <c r="CU125" s="866"/>
      <c r="CV125" s="866"/>
      <c r="CW125" s="866"/>
      <c r="CX125" s="866"/>
      <c r="CY125" s="866"/>
      <c r="CZ125" s="866"/>
      <c r="DA125" s="866"/>
      <c r="DB125" s="866"/>
      <c r="DC125" s="866"/>
      <c r="DD125" s="866"/>
      <c r="DE125" s="866"/>
      <c r="DF125" s="867"/>
      <c r="DG125" s="922" t="s">
        <v>486</v>
      </c>
      <c r="DH125" s="903"/>
      <c r="DI125" s="903"/>
      <c r="DJ125" s="903"/>
      <c r="DK125" s="903"/>
      <c r="DL125" s="903" t="s">
        <v>486</v>
      </c>
      <c r="DM125" s="903"/>
      <c r="DN125" s="903"/>
      <c r="DO125" s="903"/>
      <c r="DP125" s="903"/>
      <c r="DQ125" s="903" t="s">
        <v>480</v>
      </c>
      <c r="DR125" s="903"/>
      <c r="DS125" s="903"/>
      <c r="DT125" s="903"/>
      <c r="DU125" s="903"/>
      <c r="DV125" s="904" t="s">
        <v>123</v>
      </c>
      <c r="DW125" s="904"/>
      <c r="DX125" s="904"/>
      <c r="DY125" s="904"/>
      <c r="DZ125" s="905"/>
    </row>
    <row r="126" spans="1:130" s="226" customFormat="1" ht="26.25" customHeight="1" thickBot="1" x14ac:dyDescent="0.2">
      <c r="A126" s="878"/>
      <c r="B126" s="879"/>
      <c r="C126" s="882" t="s">
        <v>468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487</v>
      </c>
      <c r="AB126" s="838"/>
      <c r="AC126" s="838"/>
      <c r="AD126" s="838"/>
      <c r="AE126" s="839"/>
      <c r="AF126" s="840" t="s">
        <v>123</v>
      </c>
      <c r="AG126" s="838"/>
      <c r="AH126" s="838"/>
      <c r="AI126" s="838"/>
      <c r="AJ126" s="839"/>
      <c r="AK126" s="840" t="s">
        <v>123</v>
      </c>
      <c r="AL126" s="838"/>
      <c r="AM126" s="838"/>
      <c r="AN126" s="838"/>
      <c r="AO126" s="839"/>
      <c r="AP126" s="885" t="s">
        <v>488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489</v>
      </c>
      <c r="CQ126" s="808"/>
      <c r="CR126" s="808"/>
      <c r="CS126" s="808"/>
      <c r="CT126" s="808"/>
      <c r="CU126" s="808"/>
      <c r="CV126" s="808"/>
      <c r="CW126" s="808"/>
      <c r="CX126" s="808"/>
      <c r="CY126" s="808"/>
      <c r="CZ126" s="808"/>
      <c r="DA126" s="808"/>
      <c r="DB126" s="808"/>
      <c r="DC126" s="808"/>
      <c r="DD126" s="808"/>
      <c r="DE126" s="808"/>
      <c r="DF126" s="809"/>
      <c r="DG126" s="874" t="s">
        <v>490</v>
      </c>
      <c r="DH126" s="875"/>
      <c r="DI126" s="875"/>
      <c r="DJ126" s="875"/>
      <c r="DK126" s="875"/>
      <c r="DL126" s="875" t="s">
        <v>491</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x14ac:dyDescent="0.15">
      <c r="A127" s="880"/>
      <c r="B127" s="881"/>
      <c r="C127" s="899" t="s">
        <v>492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7260</v>
      </c>
      <c r="AB127" s="838"/>
      <c r="AC127" s="838"/>
      <c r="AD127" s="838"/>
      <c r="AE127" s="839"/>
      <c r="AF127" s="840">
        <v>4639</v>
      </c>
      <c r="AG127" s="838"/>
      <c r="AH127" s="838"/>
      <c r="AI127" s="838"/>
      <c r="AJ127" s="839"/>
      <c r="AK127" s="840">
        <v>3268</v>
      </c>
      <c r="AL127" s="838"/>
      <c r="AM127" s="838"/>
      <c r="AN127" s="838"/>
      <c r="AO127" s="839"/>
      <c r="AP127" s="885">
        <v>0</v>
      </c>
      <c r="AQ127" s="886"/>
      <c r="AR127" s="886"/>
      <c r="AS127" s="886"/>
      <c r="AT127" s="887"/>
      <c r="AU127" s="262"/>
      <c r="AV127" s="262"/>
      <c r="AW127" s="262"/>
      <c r="AX127" s="902" t="s">
        <v>493</v>
      </c>
      <c r="AY127" s="870"/>
      <c r="AZ127" s="870"/>
      <c r="BA127" s="870"/>
      <c r="BB127" s="870"/>
      <c r="BC127" s="870"/>
      <c r="BD127" s="870"/>
      <c r="BE127" s="871"/>
      <c r="BF127" s="869" t="s">
        <v>494</v>
      </c>
      <c r="BG127" s="870"/>
      <c r="BH127" s="870"/>
      <c r="BI127" s="870"/>
      <c r="BJ127" s="870"/>
      <c r="BK127" s="870"/>
      <c r="BL127" s="871"/>
      <c r="BM127" s="869" t="s">
        <v>495</v>
      </c>
      <c r="BN127" s="870"/>
      <c r="BO127" s="870"/>
      <c r="BP127" s="870"/>
      <c r="BQ127" s="870"/>
      <c r="BR127" s="870"/>
      <c r="BS127" s="871"/>
      <c r="BT127" s="869" t="s">
        <v>496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497</v>
      </c>
      <c r="CQ127" s="808"/>
      <c r="CR127" s="808"/>
      <c r="CS127" s="808"/>
      <c r="CT127" s="808"/>
      <c r="CU127" s="808"/>
      <c r="CV127" s="808"/>
      <c r="CW127" s="808"/>
      <c r="CX127" s="808"/>
      <c r="CY127" s="808"/>
      <c r="CZ127" s="808"/>
      <c r="DA127" s="808"/>
      <c r="DB127" s="808"/>
      <c r="DC127" s="808"/>
      <c r="DD127" s="808"/>
      <c r="DE127" s="808"/>
      <c r="DF127" s="809"/>
      <c r="DG127" s="874" t="s">
        <v>486</v>
      </c>
      <c r="DH127" s="875"/>
      <c r="DI127" s="875"/>
      <c r="DJ127" s="875"/>
      <c r="DK127" s="875"/>
      <c r="DL127" s="875">
        <v>2610168</v>
      </c>
      <c r="DM127" s="875"/>
      <c r="DN127" s="875"/>
      <c r="DO127" s="875"/>
      <c r="DP127" s="875"/>
      <c r="DQ127" s="875">
        <v>2104095</v>
      </c>
      <c r="DR127" s="875"/>
      <c r="DS127" s="875"/>
      <c r="DT127" s="875"/>
      <c r="DU127" s="875"/>
      <c r="DV127" s="852">
        <v>2.5</v>
      </c>
      <c r="DW127" s="852"/>
      <c r="DX127" s="852"/>
      <c r="DY127" s="852"/>
      <c r="DZ127" s="853"/>
    </row>
    <row r="128" spans="1:130" s="226" customFormat="1" ht="26.25" customHeight="1" thickBot="1" x14ac:dyDescent="0.2">
      <c r="A128" s="854" t="s">
        <v>498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499</v>
      </c>
      <c r="X128" s="856"/>
      <c r="Y128" s="856"/>
      <c r="Z128" s="857"/>
      <c r="AA128" s="858">
        <v>5828042</v>
      </c>
      <c r="AB128" s="859"/>
      <c r="AC128" s="859"/>
      <c r="AD128" s="859"/>
      <c r="AE128" s="860"/>
      <c r="AF128" s="861">
        <v>5881552</v>
      </c>
      <c r="AG128" s="859"/>
      <c r="AH128" s="859"/>
      <c r="AI128" s="859"/>
      <c r="AJ128" s="860"/>
      <c r="AK128" s="861">
        <v>5919836</v>
      </c>
      <c r="AL128" s="859"/>
      <c r="AM128" s="859"/>
      <c r="AN128" s="859"/>
      <c r="AO128" s="860"/>
      <c r="AP128" s="862"/>
      <c r="AQ128" s="863"/>
      <c r="AR128" s="863"/>
      <c r="AS128" s="863"/>
      <c r="AT128" s="864"/>
      <c r="AU128" s="262"/>
      <c r="AV128" s="262"/>
      <c r="AW128" s="262"/>
      <c r="AX128" s="865" t="s">
        <v>500</v>
      </c>
      <c r="AY128" s="866"/>
      <c r="AZ128" s="866"/>
      <c r="BA128" s="866"/>
      <c r="BB128" s="866"/>
      <c r="BC128" s="866"/>
      <c r="BD128" s="866"/>
      <c r="BE128" s="867"/>
      <c r="BF128" s="844" t="s">
        <v>123</v>
      </c>
      <c r="BG128" s="845"/>
      <c r="BH128" s="845"/>
      <c r="BI128" s="845"/>
      <c r="BJ128" s="845"/>
      <c r="BK128" s="845"/>
      <c r="BL128" s="868"/>
      <c r="BM128" s="844">
        <v>11.25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501</v>
      </c>
      <c r="CQ128" s="786"/>
      <c r="CR128" s="786"/>
      <c r="CS128" s="786"/>
      <c r="CT128" s="786"/>
      <c r="CU128" s="786"/>
      <c r="CV128" s="786"/>
      <c r="CW128" s="786"/>
      <c r="CX128" s="786"/>
      <c r="CY128" s="786"/>
      <c r="CZ128" s="786"/>
      <c r="DA128" s="786"/>
      <c r="DB128" s="786"/>
      <c r="DC128" s="786"/>
      <c r="DD128" s="786"/>
      <c r="DE128" s="786"/>
      <c r="DF128" s="787"/>
      <c r="DG128" s="848">
        <v>51204</v>
      </c>
      <c r="DH128" s="849"/>
      <c r="DI128" s="849"/>
      <c r="DJ128" s="849"/>
      <c r="DK128" s="849"/>
      <c r="DL128" s="849">
        <v>43497</v>
      </c>
      <c r="DM128" s="849"/>
      <c r="DN128" s="849"/>
      <c r="DO128" s="849"/>
      <c r="DP128" s="849"/>
      <c r="DQ128" s="849">
        <v>37422</v>
      </c>
      <c r="DR128" s="849"/>
      <c r="DS128" s="849"/>
      <c r="DT128" s="849"/>
      <c r="DU128" s="849"/>
      <c r="DV128" s="850">
        <v>0</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502</v>
      </c>
      <c r="X129" s="835"/>
      <c r="Y129" s="835"/>
      <c r="Z129" s="836"/>
      <c r="AA129" s="837">
        <v>101859848</v>
      </c>
      <c r="AB129" s="838"/>
      <c r="AC129" s="838"/>
      <c r="AD129" s="838"/>
      <c r="AE129" s="839"/>
      <c r="AF129" s="840">
        <v>100701057</v>
      </c>
      <c r="AG129" s="838"/>
      <c r="AH129" s="838"/>
      <c r="AI129" s="838"/>
      <c r="AJ129" s="839"/>
      <c r="AK129" s="840">
        <v>100097096</v>
      </c>
      <c r="AL129" s="838"/>
      <c r="AM129" s="838"/>
      <c r="AN129" s="838"/>
      <c r="AO129" s="839"/>
      <c r="AP129" s="841"/>
      <c r="AQ129" s="842"/>
      <c r="AR129" s="842"/>
      <c r="AS129" s="842"/>
      <c r="AT129" s="843"/>
      <c r="AU129" s="264"/>
      <c r="AV129" s="264"/>
      <c r="AW129" s="264"/>
      <c r="AX129" s="807" t="s">
        <v>503</v>
      </c>
      <c r="AY129" s="808"/>
      <c r="AZ129" s="808"/>
      <c r="BA129" s="808"/>
      <c r="BB129" s="808"/>
      <c r="BC129" s="808"/>
      <c r="BD129" s="808"/>
      <c r="BE129" s="809"/>
      <c r="BF129" s="827" t="s">
        <v>123</v>
      </c>
      <c r="BG129" s="828"/>
      <c r="BH129" s="828"/>
      <c r="BI129" s="828"/>
      <c r="BJ129" s="828"/>
      <c r="BK129" s="828"/>
      <c r="BL129" s="829"/>
      <c r="BM129" s="827">
        <v>16.25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504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505</v>
      </c>
      <c r="X130" s="835"/>
      <c r="Y130" s="835"/>
      <c r="Z130" s="836"/>
      <c r="AA130" s="837">
        <v>16437838</v>
      </c>
      <c r="AB130" s="838"/>
      <c r="AC130" s="838"/>
      <c r="AD130" s="838"/>
      <c r="AE130" s="839"/>
      <c r="AF130" s="840">
        <v>16347952</v>
      </c>
      <c r="AG130" s="838"/>
      <c r="AH130" s="838"/>
      <c r="AI130" s="838"/>
      <c r="AJ130" s="839"/>
      <c r="AK130" s="840">
        <v>16340226</v>
      </c>
      <c r="AL130" s="838"/>
      <c r="AM130" s="838"/>
      <c r="AN130" s="838"/>
      <c r="AO130" s="839"/>
      <c r="AP130" s="841"/>
      <c r="AQ130" s="842"/>
      <c r="AR130" s="842"/>
      <c r="AS130" s="842"/>
      <c r="AT130" s="843"/>
      <c r="AU130" s="264"/>
      <c r="AV130" s="264"/>
      <c r="AW130" s="264"/>
      <c r="AX130" s="807" t="s">
        <v>506</v>
      </c>
      <c r="AY130" s="808"/>
      <c r="AZ130" s="808"/>
      <c r="BA130" s="808"/>
      <c r="BB130" s="808"/>
      <c r="BC130" s="808"/>
      <c r="BD130" s="808"/>
      <c r="BE130" s="809"/>
      <c r="BF130" s="810">
        <v>7.1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507</v>
      </c>
      <c r="X131" s="818"/>
      <c r="Y131" s="818"/>
      <c r="Z131" s="819"/>
      <c r="AA131" s="820">
        <v>85422010</v>
      </c>
      <c r="AB131" s="821"/>
      <c r="AC131" s="821"/>
      <c r="AD131" s="821"/>
      <c r="AE131" s="822"/>
      <c r="AF131" s="823">
        <v>84353105</v>
      </c>
      <c r="AG131" s="821"/>
      <c r="AH131" s="821"/>
      <c r="AI131" s="821"/>
      <c r="AJ131" s="822"/>
      <c r="AK131" s="823">
        <v>83756870</v>
      </c>
      <c r="AL131" s="821"/>
      <c r="AM131" s="821"/>
      <c r="AN131" s="821"/>
      <c r="AO131" s="822"/>
      <c r="AP131" s="824"/>
      <c r="AQ131" s="825"/>
      <c r="AR131" s="825"/>
      <c r="AS131" s="825"/>
      <c r="AT131" s="826"/>
      <c r="AU131" s="264"/>
      <c r="AV131" s="264"/>
      <c r="AW131" s="264"/>
      <c r="AX131" s="785" t="s">
        <v>508</v>
      </c>
      <c r="AY131" s="786"/>
      <c r="AZ131" s="786"/>
      <c r="BA131" s="786"/>
      <c r="BB131" s="786"/>
      <c r="BC131" s="786"/>
      <c r="BD131" s="786"/>
      <c r="BE131" s="787"/>
      <c r="BF131" s="788">
        <v>77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510</v>
      </c>
      <c r="W132" s="798"/>
      <c r="X132" s="798"/>
      <c r="Y132" s="798"/>
      <c r="Z132" s="799"/>
      <c r="AA132" s="800">
        <v>6.5899268820000003</v>
      </c>
      <c r="AB132" s="801"/>
      <c r="AC132" s="801"/>
      <c r="AD132" s="801"/>
      <c r="AE132" s="802"/>
      <c r="AF132" s="803">
        <v>7.1898123959999998</v>
      </c>
      <c r="AG132" s="801"/>
      <c r="AH132" s="801"/>
      <c r="AI132" s="801"/>
      <c r="AJ132" s="802"/>
      <c r="AK132" s="803">
        <v>7.6376600510000001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511</v>
      </c>
      <c r="W133" s="777"/>
      <c r="X133" s="777"/>
      <c r="Y133" s="777"/>
      <c r="Z133" s="778"/>
      <c r="AA133" s="779">
        <v>6.2</v>
      </c>
      <c r="AB133" s="780"/>
      <c r="AC133" s="780"/>
      <c r="AD133" s="780"/>
      <c r="AE133" s="781"/>
      <c r="AF133" s="779">
        <v>6.5</v>
      </c>
      <c r="AG133" s="780"/>
      <c r="AH133" s="780"/>
      <c r="AI133" s="780"/>
      <c r="AJ133" s="781"/>
      <c r="AK133" s="779">
        <v>7.1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8PpnsBMzUZhOylnZ9EfimYyo4riOqe+iAfm5VlY4F3cTk3X5t/Mrge4Vc8KbUPamkXlvwl49oTQA7DdiHtFXlg==" saltValue="5+8ThfZAQvC3UgX2cGian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W19" zoomScale="85" zoomScaleNormal="85" zoomScaleSheetLayoutView="85" workbookViewId="0">
      <selection activeCell="B21" sqref="B21:AX21"/>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512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acnm6MrLQx665ouue9xcH2+dgj2NsQniQD8kS/Wce/IAJ+zeAjhOrHtspQtxKzULWGqnHaCn/cV6OJOxjtE+g==" saltValue="+IuaOqhocLW9A0E9fCchQQ=="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M46" zoomScaleNormal="100" zoomScaleSheetLayoutView="55" workbookViewId="0">
      <selection activeCell="B21" sqref="B21:AX21"/>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TJZrDZNeEzqRW1lfKf/SBUbq8GZ3QD4OKdZcfVmj1lsdbk+1d1uPjp9R1qV8p5L6X3ENWfIa7dEcgR2dYwXCw==" saltValue="k5Ssa9XLYMo9dwZfJLDhYw=="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B21" sqref="B21:AX21"/>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8" t="s">
        <v>515</v>
      </c>
      <c r="AP7" s="283"/>
      <c r="AQ7" s="284" t="s">
        <v>516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9"/>
      <c r="AP8" s="289" t="s">
        <v>517</v>
      </c>
      <c r="AQ8" s="290" t="s">
        <v>518</v>
      </c>
      <c r="AR8" s="291" t="s">
        <v>519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12" t="s">
        <v>520</v>
      </c>
      <c r="AL9" s="1213"/>
      <c r="AM9" s="1213"/>
      <c r="AN9" s="1214"/>
      <c r="AO9" s="292">
        <v>26430406</v>
      </c>
      <c r="AP9" s="292">
        <v>61951</v>
      </c>
      <c r="AQ9" s="293">
        <v>57800</v>
      </c>
      <c r="AR9" s="294">
        <v>7.2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12" t="s">
        <v>521</v>
      </c>
      <c r="AL10" s="1213"/>
      <c r="AM10" s="1213"/>
      <c r="AN10" s="1214"/>
      <c r="AO10" s="295">
        <v>302817</v>
      </c>
      <c r="AP10" s="295">
        <v>710</v>
      </c>
      <c r="AQ10" s="296">
        <v>2573</v>
      </c>
      <c r="AR10" s="297">
        <v>-72.400000000000006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12" t="s">
        <v>522</v>
      </c>
      <c r="AL11" s="1213"/>
      <c r="AM11" s="1213"/>
      <c r="AN11" s="1214"/>
      <c r="AO11" s="295">
        <v>1409</v>
      </c>
      <c r="AP11" s="295">
        <v>3</v>
      </c>
      <c r="AQ11" s="296">
        <v>1586</v>
      </c>
      <c r="AR11" s="297">
        <v>-99.8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12" t="s">
        <v>523</v>
      </c>
      <c r="AL12" s="1213"/>
      <c r="AM12" s="1213"/>
      <c r="AN12" s="1214"/>
      <c r="AO12" s="295">
        <v>39002</v>
      </c>
      <c r="AP12" s="295">
        <v>91</v>
      </c>
      <c r="AQ12" s="296">
        <v>532</v>
      </c>
      <c r="AR12" s="297">
        <v>-82.9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12" t="s">
        <v>524</v>
      </c>
      <c r="AL13" s="1213"/>
      <c r="AM13" s="1213"/>
      <c r="AN13" s="1214"/>
      <c r="AO13" s="295">
        <v>5775</v>
      </c>
      <c r="AP13" s="295">
        <v>14</v>
      </c>
      <c r="AQ13" s="296">
        <v>18</v>
      </c>
      <c r="AR13" s="297">
        <v>-22.2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12" t="s">
        <v>525</v>
      </c>
      <c r="AL14" s="1213"/>
      <c r="AM14" s="1213"/>
      <c r="AN14" s="1214"/>
      <c r="AO14" s="295">
        <v>289622</v>
      </c>
      <c r="AP14" s="295">
        <v>679</v>
      </c>
      <c r="AQ14" s="296">
        <v>1833</v>
      </c>
      <c r="AR14" s="297">
        <v>-63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12" t="s">
        <v>526</v>
      </c>
      <c r="AL15" s="1213"/>
      <c r="AM15" s="1213"/>
      <c r="AN15" s="1214"/>
      <c r="AO15" s="295">
        <v>563296</v>
      </c>
      <c r="AP15" s="295">
        <v>1320</v>
      </c>
      <c r="AQ15" s="296">
        <v>1281</v>
      </c>
      <c r="AR15" s="297">
        <v>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5" t="s">
        <v>527</v>
      </c>
      <c r="AL16" s="1216"/>
      <c r="AM16" s="1216"/>
      <c r="AN16" s="1217"/>
      <c r="AO16" s="295">
        <v>-2779134</v>
      </c>
      <c r="AP16" s="295">
        <v>-6514</v>
      </c>
      <c r="AQ16" s="296">
        <v>-4437</v>
      </c>
      <c r="AR16" s="297">
        <v>46.8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5" t="s">
        <v>180</v>
      </c>
      <c r="AL17" s="1216"/>
      <c r="AM17" s="1216"/>
      <c r="AN17" s="1217"/>
      <c r="AO17" s="295">
        <v>24853193</v>
      </c>
      <c r="AP17" s="295">
        <v>58255</v>
      </c>
      <c r="AQ17" s="296">
        <v>61185</v>
      </c>
      <c r="AR17" s="297">
        <v>-4.8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529</v>
      </c>
      <c r="AP20" s="303" t="s">
        <v>530</v>
      </c>
      <c r="AQ20" s="304" t="s">
        <v>531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9" t="s">
        <v>532</v>
      </c>
      <c r="AL21" s="1210"/>
      <c r="AM21" s="1210"/>
      <c r="AN21" s="1211"/>
      <c r="AO21" s="307">
        <v>6.35</v>
      </c>
      <c r="AP21" s="308">
        <v>6.2</v>
      </c>
      <c r="AQ21" s="309">
        <v>0.15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9" t="s">
        <v>533</v>
      </c>
      <c r="AL22" s="1210"/>
      <c r="AM22" s="1210"/>
      <c r="AN22" s="1211"/>
      <c r="AO22" s="312">
        <v>98.9</v>
      </c>
      <c r="AP22" s="313">
        <v>100.2</v>
      </c>
      <c r="AQ22" s="314">
        <v>-1.3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535</v>
      </c>
      <c r="AO27" s="273"/>
      <c r="AP27" s="273"/>
      <c r="AQ27" s="273"/>
      <c r="AR27" s="273"/>
      <c r="AS27" s="273"/>
      <c r="AT27" s="273"/>
    </row>
    <row r="28" spans="1:46" ht="17.25" x14ac:dyDescent="0.15">
      <c r="A28" s="274" t="s">
        <v>536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8" t="s">
        <v>515</v>
      </c>
      <c r="AP30" s="283"/>
      <c r="AQ30" s="284" t="s">
        <v>516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9"/>
      <c r="AP31" s="289" t="s">
        <v>517</v>
      </c>
      <c r="AQ31" s="290" t="s">
        <v>518</v>
      </c>
      <c r="AR31" s="291" t="s">
        <v>519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0" t="s">
        <v>538</v>
      </c>
      <c r="AL32" s="1201"/>
      <c r="AM32" s="1201"/>
      <c r="AN32" s="1202"/>
      <c r="AO32" s="322">
        <v>23491668</v>
      </c>
      <c r="AP32" s="322">
        <v>55063</v>
      </c>
      <c r="AQ32" s="323">
        <v>37891</v>
      </c>
      <c r="AR32" s="324">
        <v>45.3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0" t="s">
        <v>539</v>
      </c>
      <c r="AL33" s="1201"/>
      <c r="AM33" s="1201"/>
      <c r="AN33" s="1202"/>
      <c r="AO33" s="322" t="s">
        <v>540</v>
      </c>
      <c r="AP33" s="322" t="s">
        <v>540</v>
      </c>
      <c r="AQ33" s="323">
        <v>3</v>
      </c>
      <c r="AR33" s="324" t="s">
        <v>540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0" t="s">
        <v>541</v>
      </c>
      <c r="AL34" s="1201"/>
      <c r="AM34" s="1201"/>
      <c r="AN34" s="1202"/>
      <c r="AO34" s="322" t="s">
        <v>540</v>
      </c>
      <c r="AP34" s="322" t="s">
        <v>540</v>
      </c>
      <c r="AQ34" s="323">
        <v>103</v>
      </c>
      <c r="AR34" s="324" t="s">
        <v>540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0" t="s">
        <v>542</v>
      </c>
      <c r="AL35" s="1201"/>
      <c r="AM35" s="1201"/>
      <c r="AN35" s="1202"/>
      <c r="AO35" s="322">
        <v>5097434</v>
      </c>
      <c r="AP35" s="322">
        <v>11948</v>
      </c>
      <c r="AQ35" s="323">
        <v>9138</v>
      </c>
      <c r="AR35" s="324">
        <v>30.8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0" t="s">
        <v>543</v>
      </c>
      <c r="AL36" s="1201"/>
      <c r="AM36" s="1201"/>
      <c r="AN36" s="1202"/>
      <c r="AO36" s="322" t="s">
        <v>540</v>
      </c>
      <c r="AP36" s="322" t="s">
        <v>540</v>
      </c>
      <c r="AQ36" s="323">
        <v>348</v>
      </c>
      <c r="AR36" s="324" t="s">
        <v>540</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0" t="s">
        <v>544</v>
      </c>
      <c r="AL37" s="1201"/>
      <c r="AM37" s="1201"/>
      <c r="AN37" s="1202"/>
      <c r="AO37" s="322">
        <v>67455</v>
      </c>
      <c r="AP37" s="322">
        <v>158</v>
      </c>
      <c r="AQ37" s="323">
        <v>851</v>
      </c>
      <c r="AR37" s="324">
        <v>-81.400000000000006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3" t="s">
        <v>545</v>
      </c>
      <c r="AL38" s="1204"/>
      <c r="AM38" s="1204"/>
      <c r="AN38" s="1205"/>
      <c r="AO38" s="325">
        <v>570</v>
      </c>
      <c r="AP38" s="325">
        <v>1</v>
      </c>
      <c r="AQ38" s="326">
        <v>1</v>
      </c>
      <c r="AR38" s="314">
        <v>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3" t="s">
        <v>546</v>
      </c>
      <c r="AL39" s="1204"/>
      <c r="AM39" s="1204"/>
      <c r="AN39" s="1205"/>
      <c r="AO39" s="322">
        <v>-5919836</v>
      </c>
      <c r="AP39" s="322">
        <v>-13876</v>
      </c>
      <c r="AQ39" s="323">
        <v>-8418</v>
      </c>
      <c r="AR39" s="324">
        <v>64.8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0" t="s">
        <v>547</v>
      </c>
      <c r="AL40" s="1201"/>
      <c r="AM40" s="1201"/>
      <c r="AN40" s="1202"/>
      <c r="AO40" s="322">
        <v>-16340226</v>
      </c>
      <c r="AP40" s="322">
        <v>-38301</v>
      </c>
      <c r="AQ40" s="323">
        <v>-29250</v>
      </c>
      <c r="AR40" s="324">
        <v>30.9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6" t="s">
        <v>292</v>
      </c>
      <c r="AL41" s="1207"/>
      <c r="AM41" s="1207"/>
      <c r="AN41" s="1208"/>
      <c r="AO41" s="322">
        <v>6397065</v>
      </c>
      <c r="AP41" s="322">
        <v>14994</v>
      </c>
      <c r="AQ41" s="323">
        <v>10666</v>
      </c>
      <c r="AR41" s="324">
        <v>40.6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3" t="s">
        <v>515</v>
      </c>
      <c r="AN49" s="1195" t="s">
        <v>551</v>
      </c>
      <c r="AO49" s="1196"/>
      <c r="AP49" s="1196"/>
      <c r="AQ49" s="1196"/>
      <c r="AR49" s="1197"/>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4"/>
      <c r="AN50" s="338" t="s">
        <v>552</v>
      </c>
      <c r="AO50" s="339" t="s">
        <v>553</v>
      </c>
      <c r="AP50" s="340" t="s">
        <v>554</v>
      </c>
      <c r="AQ50" s="341" t="s">
        <v>555</v>
      </c>
      <c r="AR50" s="342" t="s">
        <v>556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557</v>
      </c>
      <c r="AL51" s="335"/>
      <c r="AM51" s="343">
        <v>24084181</v>
      </c>
      <c r="AN51" s="344">
        <v>54822</v>
      </c>
      <c r="AO51" s="345">
        <v>2.6</v>
      </c>
      <c r="AP51" s="346">
        <v>47677</v>
      </c>
      <c r="AQ51" s="347">
        <v>14.3</v>
      </c>
      <c r="AR51" s="348">
        <v>-11.7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558</v>
      </c>
      <c r="AM52" s="351">
        <v>12558211</v>
      </c>
      <c r="AN52" s="352">
        <v>28586</v>
      </c>
      <c r="AO52" s="353">
        <v>-12.1</v>
      </c>
      <c r="AP52" s="354">
        <v>23360</v>
      </c>
      <c r="AQ52" s="355">
        <v>2.7</v>
      </c>
      <c r="AR52" s="356">
        <v>-14.8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559</v>
      </c>
      <c r="AL53" s="335"/>
      <c r="AM53" s="343">
        <v>27240345</v>
      </c>
      <c r="AN53" s="344">
        <v>62395</v>
      </c>
      <c r="AO53" s="345">
        <v>13.8</v>
      </c>
      <c r="AP53" s="346">
        <v>51613</v>
      </c>
      <c r="AQ53" s="347">
        <v>8.3000000000000007</v>
      </c>
      <c r="AR53" s="348">
        <v>5.5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558</v>
      </c>
      <c r="AM54" s="351">
        <v>17201357</v>
      </c>
      <c r="AN54" s="352">
        <v>39401</v>
      </c>
      <c r="AO54" s="353">
        <v>37.799999999999997</v>
      </c>
      <c r="AP54" s="354">
        <v>25872</v>
      </c>
      <c r="AQ54" s="355">
        <v>10.8</v>
      </c>
      <c r="AR54" s="356">
        <v>27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560</v>
      </c>
      <c r="AL55" s="335"/>
      <c r="AM55" s="343">
        <v>23066341</v>
      </c>
      <c r="AN55" s="344">
        <v>52962</v>
      </c>
      <c r="AO55" s="345">
        <v>-15.1</v>
      </c>
      <c r="AP55" s="346">
        <v>50880</v>
      </c>
      <c r="AQ55" s="347">
        <v>-1.4</v>
      </c>
      <c r="AR55" s="348">
        <v>-13.7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558</v>
      </c>
      <c r="AM56" s="351">
        <v>12779192</v>
      </c>
      <c r="AN56" s="352">
        <v>29342</v>
      </c>
      <c r="AO56" s="353">
        <v>-25.5</v>
      </c>
      <c r="AP56" s="354">
        <v>27819</v>
      </c>
      <c r="AQ56" s="355">
        <v>7.5</v>
      </c>
      <c r="AR56" s="356">
        <v>-33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561</v>
      </c>
      <c r="AL57" s="335"/>
      <c r="AM57" s="343">
        <v>18803374</v>
      </c>
      <c r="AN57" s="344">
        <v>43517</v>
      </c>
      <c r="AO57" s="345">
        <v>-17.8</v>
      </c>
      <c r="AP57" s="346">
        <v>46395</v>
      </c>
      <c r="AQ57" s="347">
        <v>-8.8000000000000007</v>
      </c>
      <c r="AR57" s="348">
        <v>-9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558</v>
      </c>
      <c r="AM58" s="351">
        <v>9847897</v>
      </c>
      <c r="AN58" s="352">
        <v>22791</v>
      </c>
      <c r="AO58" s="353">
        <v>-22.3</v>
      </c>
      <c r="AP58" s="354">
        <v>26304</v>
      </c>
      <c r="AQ58" s="355">
        <v>-5.4</v>
      </c>
      <c r="AR58" s="356">
        <v>-16.899999999999999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562</v>
      </c>
      <c r="AL59" s="335"/>
      <c r="AM59" s="343">
        <v>20682934</v>
      </c>
      <c r="AN59" s="344">
        <v>48480</v>
      </c>
      <c r="AO59" s="345">
        <v>11.4</v>
      </c>
      <c r="AP59" s="346">
        <v>48088</v>
      </c>
      <c r="AQ59" s="347">
        <v>3.6</v>
      </c>
      <c r="AR59" s="348">
        <v>7.8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558</v>
      </c>
      <c r="AM60" s="351">
        <v>8011306</v>
      </c>
      <c r="AN60" s="352">
        <v>18778</v>
      </c>
      <c r="AO60" s="353">
        <v>-17.600000000000001</v>
      </c>
      <c r="AP60" s="354">
        <v>25183</v>
      </c>
      <c r="AQ60" s="355">
        <v>-4.3</v>
      </c>
      <c r="AR60" s="356">
        <v>-13.3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563</v>
      </c>
      <c r="AL61" s="357"/>
      <c r="AM61" s="358">
        <v>22775435</v>
      </c>
      <c r="AN61" s="359">
        <v>52435</v>
      </c>
      <c r="AO61" s="360">
        <v>-1</v>
      </c>
      <c r="AP61" s="361">
        <v>48931</v>
      </c>
      <c r="AQ61" s="362">
        <v>3.2</v>
      </c>
      <c r="AR61" s="348">
        <v>-4.2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558</v>
      </c>
      <c r="AM62" s="351">
        <v>12079593</v>
      </c>
      <c r="AN62" s="352">
        <v>27780</v>
      </c>
      <c r="AO62" s="353">
        <v>-7.9</v>
      </c>
      <c r="AP62" s="354">
        <v>25708</v>
      </c>
      <c r="AQ62" s="355">
        <v>2.2999999999999998</v>
      </c>
      <c r="AR62" s="356">
        <v>-10.199999999999999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y3bULHKiqS8evIgnfXDyc5wBhbpH77ofcENROF6cAzEku7QcdJhGIyY6866nlzjnRznTQMlBbGXlmZ3GvoiJA==" saltValue="w+N+uKIC/wWmPHYtU44Om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G31" zoomScaleNormal="100" zoomScaleSheetLayoutView="55" workbookViewId="0">
      <selection activeCell="B21" sqref="B21:AX21"/>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FZ+j7+FKyp3Zw7JdjtPRDdkPZS7XJp8fDKTgds1ho/vBTXDTYV3eyVNf8ml54+BEQwC+uqP89aJA0fjvEUvSQ==" saltValue="zx3o1uHhLyQJKMLlEp4i1A=="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B34" zoomScaleNormal="100" zoomScaleSheetLayoutView="55" workbookViewId="0">
      <selection activeCell="B21" sqref="B21:AX21"/>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6ttx/OeNXYDB6vg3yE0vNmXxILcJrJ31Yb+qED4/PBbO1Fgi+aZduWJef/dlv0bwVdSoEDu/BcbRxsQXUqLgw==" saltValue="UMh/I7S5ZQCbD5UjHZ0yPg=="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G37" zoomScaleSheetLayoutView="100" workbookViewId="0">
      <selection activeCell="B21" sqref="B21:AX2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18" t="s">
        <v>3</v>
      </c>
      <c r="D47" s="1218"/>
      <c r="E47" s="1219"/>
      <c r="F47" s="11">
        <v>6.18</v>
      </c>
      <c r="G47" s="12">
        <v>7.78</v>
      </c>
      <c r="H47" s="12">
        <v>9.0299999999999994</v>
      </c>
      <c r="I47" s="12">
        <v>11.01</v>
      </c>
      <c r="J47" s="13">
        <v>12.09</v>
      </c>
    </row>
    <row r="48" spans="2:10" ht="57.75" customHeight="1" x14ac:dyDescent="0.15">
      <c r="B48" s="14"/>
      <c r="C48" s="1220" t="s">
        <v>4</v>
      </c>
      <c r="D48" s="1220"/>
      <c r="E48" s="1221"/>
      <c r="F48" s="15">
        <v>3.72</v>
      </c>
      <c r="G48" s="16">
        <v>2.63</v>
      </c>
      <c r="H48" s="16">
        <v>4.47</v>
      </c>
      <c r="I48" s="16">
        <v>2.11</v>
      </c>
      <c r="J48" s="17">
        <v>3.17</v>
      </c>
    </row>
    <row r="49" spans="2:10" ht="57.75" customHeight="1" thickBot="1" x14ac:dyDescent="0.2">
      <c r="B49" s="18"/>
      <c r="C49" s="1222" t="s">
        <v>5</v>
      </c>
      <c r="D49" s="1222"/>
      <c r="E49" s="1223"/>
      <c r="F49" s="19">
        <v>3.82</v>
      </c>
      <c r="G49" s="20">
        <v>0.65</v>
      </c>
      <c r="H49" s="20">
        <v>3.01</v>
      </c>
      <c r="I49" s="20" t="s">
        <v>572</v>
      </c>
      <c r="J49" s="21">
        <v>2.06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SVcfiJIe9+z8DtMFDFgyHrTyaCcBSN8FxoDTynHMD/8yex3PFnLxercsaQkoK8o4KVjQXWjhVRMkTWV2z1Q==" saltValue="xBSZYr973wPFllQwVca7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2019-03-18T02:19:06Z</cp:lastPrinted>
  <dcterms:created xsi:type="dcterms:W3CDTF">2019-02-14T05:00:38Z</dcterms:created>
  <dcterms:modified xsi:type="dcterms:W3CDTF">2019-10-24T06:57:30Z</dcterms:modified>
  <cp:category/>
</cp:coreProperties>
</file>