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ustors\本庁_水道局\001 各種報告\007 財政課関係\H31\24 経営分析表\01 回答\"/>
    </mc:Choice>
  </mc:AlternateContent>
  <workbookProtection workbookAlgorithmName="SHA-512" workbookHashValue="hT4WskgB46NmVwSPhbY3eruW9ILggpPa85KyPBO6fJxq1RiOjEA0kxJtCKdUO6tAZZmrQdKcEBPxZkpQ2CfNZw==" workbookSaltValue="ndoh3RxEHCt7ra9/tOAwb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<sst xmlns="http://schemas.openxmlformats.org/spreadsheetml/2006/main" count="220" uniqueCount="108">
  <si>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</si>
  <si>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</si>
  <si>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</si>
  <si>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</si>
  <si>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</si>
  <si>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</si>
  <si>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</si>
  <si>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</si>
  <si>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</si>
  <si>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</si>
  <si>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</si>
  <si>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</si>
  <si>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</si>
  <si>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</si>
  <si>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</si>
  <si>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</si>
  <si>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</si>
  <si>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</si>
  <si>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</si>
  <si>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</si>
  <si>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</si>
  <si>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</si>
  <si>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</si>
  <si>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</si>
  <si>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</si>
  <si>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</si>
  <si>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</si>
  <si>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</si>
  <si>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</si>
  <si>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</si>
  <si>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</si>
  <si>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</si>
  <si>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</si>
  <si>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</si>
  <si>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</si>
  <si>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</si>
  <si>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</si>
  <si>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</si>
  <si>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</si>
  <si>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</si>
  <si>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</si>
  <si>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</si>
  <si>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</si>
  <si>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</si>
  <si>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</si>
  <si>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</si>
  <si>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</si>
  <si>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</si>
  <si>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</si>
  <si>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</si>
  <si>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</si>
  <si>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</si>
  <si>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</si>
  <si>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</si>
  <si>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</si>
  <si>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</si>
  <si>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</si>
  <si>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</si>
  <si>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</si>
  <si>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</si>
  <si>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</si>
  <si>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</si>
  <si>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</si>
  <si>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</si>
  <si>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</si>
  <si>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</si>
  <si>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</si>
  <si>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</si>
  <si>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</si>
  <si>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</si>
  <si>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</si>
  <si>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</si>
  <si>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</si>
  <si>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</si>
  <si>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</si>
  <si>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</si>
  <si>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</si>
  <si>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</si>
  <si>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</si>
  <si>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</si>
  <si>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</si>
  <si>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</si>
  <si>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</si>
  <si>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</si>
  <si>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</si>
  <si>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</si>
  <si>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</si>
  <si>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</si>
  <si>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</si>
  <si>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</si>
  <si>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</si>
  <si>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</si>
  <si>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</si>
  <si>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対馬市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</si>
  <si>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</si>
  <si>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</si>
  <si>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</si>
  <si>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</si>
  <si>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</si>
  <si>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</si>
  <si>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</si>
  <si>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</si>
  <si>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</si>
  <si>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</si>
  <si>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</si>
  <si>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①経常収支比率は平均値及び100％を上回っており、経営状況は比較的健全な水準である。
③流動比率は平均値を下回っているものの200％程度を維持しており、短期的な支払能力は確保できている。
④企業債残高対給水収益比率は、平成２９年度から簡易水道事業特別会計と経営統合したことにより、類似団体平均値よりも大幅に上回っている。今後は健全経営に向け企業債残高逓減に取り組んでいく必要がある。
⑤料金回収率は、平均値及び100％を下回っている状況であり、経費の削減を検討する必要がある。
⑥給水原価は類似団体平均値を大幅に上回っており、コスト改善が必要である。
⑦施設利用率は平均値を上回る稼働率になっているが、有収率は類似団体平均値よりも低い70％台であることから、漏水等の要因により配水量が増加したため稼働率が高くなっている可能性がある。
⑧有収率については平均値を大きく下回っており、収益につながっていない状況である。漏水調査の実施と速やかな補修を行うなど有収率の向上に努めていきたい。</t>
    <rPh sb="66" eb="68">
      <t>テイド</t>
    </rPh>
    <rPh sb="69" eb="71">
      <t>イジ</t>
    </rPh>
    <rPh sb="412" eb="414">
      <t>ジッシ</t>
    </rPh>
    <rPh sb="415" eb="416">
      <t>スミ</t>
    </rPh>
    <rPh sb="419" eb="421">
      <t>ホシュウ</t>
    </rPh>
    <phoneticPr fontId="4"/>
  </si>
  <si>
    <t>　有形固定資産減価償却率及び管路経年経過率については平均値よりも高い水準となっている。
　全体的に施設の老朽化が進んでおり、寒波による漏水や近年頻発する大雨災害等により破損する管路が多いため、長期的視点に立って年次的に管路の更新を進めていく必要がある。</t>
    <rPh sb="70" eb="72">
      <t>キンネン</t>
    </rPh>
    <rPh sb="72" eb="74">
      <t>ヒンパツ</t>
    </rPh>
    <rPh sb="76" eb="78">
      <t>オオアメ</t>
    </rPh>
    <rPh sb="78" eb="81">
      <t>サイガイトウ</t>
    </rPh>
    <rPh sb="84" eb="86">
      <t>ハソン</t>
    </rPh>
    <phoneticPr fontId="4"/>
  </si>
  <si>
    <t>　対馬市水道事業においては、人口の減少に加え節水型社会の定着による水需要の減少、施設の老朽化や、多様化する市民ニーズに応じた良質なサービスの提供、事業経営をめぐる内外の動きなど事業を
とりまく課題が山積みとなっている。
　特に施設の老朽化については、国庫補助制度の見直しなどの状況も踏まえ、限られた財源のなかでこれらの課題に対応していくために、計画的・効率的な水道施設の改築・更新や維持管理・運営、更新積立金等の資金確保方策を進める必要がある。</t>
    <rPh sb="138" eb="140">
      <t>ジョウキョウ</t>
    </rPh>
    <rPh sb="141" eb="142">
      <t>フ</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</si>
</sst>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2.78</c:v>
                </c:pt>
                <c:pt idx="1">
                  <c:v>1.19</c:v>
                </c:pt>
                <c:pt idx="2">
                  <c:v>4.55</c:v>
                </c:pt>
                <c:pt idx="3">
                  <c:v>0.37</c:v>
                </c:pt>
                <c:pt idx="4">
                  <c:v>1.81</c:v>
                </c:pt>
              </c:numCache>
            </c:numRef>
          </c:val>
          <c:extLst xmlns:c16r2="http://schemas.microsoft.com/office/drawing/2015/06/chart">
            <c:ext xmlns:c16="http://schemas.microsoft.com/office/drawing/2014/chart" uri="{C3380CC4-5D6E-409C-BE32-E72D297353CC}">
              <c16:uniqueId val="{00000000-D07B-4C88-8DD7-BAEF029B1840}"/>
            </c:ext>
          </c:extLst>
        </c:ser>
        <c:dLbls>
          <c:showLegendKey val="0"/>
          <c:showVal val="0"/>
          <c:showCatName val="0"/>
          <c:showSerName val="0"/>
          <c:showPercent val="0"/>
          <c:showBubbleSize val="0"/>
        </c:dLbls>
        <c:gapWidth val="150"/>
        <c:axId val="380910080"/>
        <c:axId val="381068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0.51</c:v>
                </c:pt>
                <c:pt idx="4">
                  <c:v>0.57999999999999996</c:v>
                </c:pt>
              </c:numCache>
            </c:numRef>
          </c:val>
          <c:smooth val="0"/>
          <c:extLst xmlns:c16r2="http://schemas.microsoft.com/office/drawing/2015/06/chart">
            <c:ext xmlns:c16="http://schemas.microsoft.com/office/drawing/2014/chart" uri="{C3380CC4-5D6E-409C-BE32-E72D297353CC}">
              <c16:uniqueId val="{00000001-D07B-4C88-8DD7-BAEF029B1840}"/>
            </c:ext>
          </c:extLst>
        </c:ser>
        <c:dLbls>
          <c:showLegendKey val="0"/>
          <c:showVal val="0"/>
          <c:showCatName val="0"/>
          <c:showSerName val="0"/>
          <c:showPercent val="0"/>
          <c:showBubbleSize val="0"/>
        </c:dLbls>
        <c:marker val="1"/>
        <c:smooth val="0"/>
        <c:axId val="380910080"/>
        <c:axId val="381068504"/>
      </c:lineChart>
      <c:dateAx>
        <c:axId val="380910080"/>
        <c:scaling>
          <c:orientation val="minMax"/>
        </c:scaling>
        <c:delete val="1"/>
        <c:axPos val="b"/>
        <c:numFmt formatCode="ge" sourceLinked="1"/>
        <c:majorTickMark val="none"/>
        <c:minorTickMark val="none"/>
        <c:tickLblPos val="none"/>
        <c:crossAx val="381068504"/>
        <c:crosses val="autoZero"/>
        <c:auto val="1"/>
        <c:lblOffset val="100"/>
        <c:baseTimeUnit val="years"/>
      </c:dateAx>
      <c:valAx>
        <c:axId val="38106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91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72.19</c:v>
                </c:pt>
                <c:pt idx="1">
                  <c:v>71.38</c:v>
                </c:pt>
                <c:pt idx="2">
                  <c:v>67.78</c:v>
                </c:pt>
                <c:pt idx="3">
                  <c:v>63.97</c:v>
                </c:pt>
                <c:pt idx="4">
                  <c:v>61.6</c:v>
                </c:pt>
              </c:numCache>
            </c:numRef>
          </c:val>
          <c:extLst xmlns:c16r2="http://schemas.microsoft.com/office/drawing/2015/06/chart">
            <c:ext xmlns:c16="http://schemas.microsoft.com/office/drawing/2014/chart" uri="{C3380CC4-5D6E-409C-BE32-E72D297353CC}">
              <c16:uniqueId val="{00000000-0371-413B-B6EF-07E1EA9AF106}"/>
            </c:ext>
          </c:extLst>
        </c:ser>
        <c:dLbls>
          <c:showLegendKey val="0"/>
          <c:showVal val="0"/>
          <c:showCatName val="0"/>
          <c:showSerName val="0"/>
          <c:showPercent val="0"/>
          <c:showBubbleSize val="0"/>
        </c:dLbls>
        <c:gapWidth val="150"/>
        <c:axId val="382033080"/>
        <c:axId val="38203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60.03</c:v>
                </c:pt>
                <c:pt idx="4">
                  <c:v>59.74</c:v>
                </c:pt>
              </c:numCache>
            </c:numRef>
          </c:val>
          <c:smooth val="0"/>
          <c:extLst xmlns:c16r2="http://schemas.microsoft.com/office/drawing/2015/06/chart">
            <c:ext xmlns:c16="http://schemas.microsoft.com/office/drawing/2014/chart" uri="{C3380CC4-5D6E-409C-BE32-E72D297353CC}">
              <c16:uniqueId val="{00000001-0371-413B-B6EF-07E1EA9AF106}"/>
            </c:ext>
          </c:extLst>
        </c:ser>
        <c:dLbls>
          <c:showLegendKey val="0"/>
          <c:showVal val="0"/>
          <c:showCatName val="0"/>
          <c:showSerName val="0"/>
          <c:showPercent val="0"/>
          <c:showBubbleSize val="0"/>
        </c:dLbls>
        <c:marker val="1"/>
        <c:smooth val="0"/>
        <c:axId val="382033080"/>
        <c:axId val="382033472"/>
      </c:lineChart>
      <c:dateAx>
        <c:axId val="382033080"/>
        <c:scaling>
          <c:orientation val="minMax"/>
        </c:scaling>
        <c:delete val="1"/>
        <c:axPos val="b"/>
        <c:numFmt formatCode="ge" sourceLinked="1"/>
        <c:majorTickMark val="none"/>
        <c:minorTickMark val="none"/>
        <c:tickLblPos val="none"/>
        <c:crossAx val="382033472"/>
        <c:crosses val="autoZero"/>
        <c:auto val="1"/>
        <c:lblOffset val="100"/>
        <c:baseTimeUnit val="years"/>
      </c:dateAx>
      <c:valAx>
        <c:axId val="38203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03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67.06</c:v>
                </c:pt>
                <c:pt idx="1">
                  <c:v>66.209999999999994</c:v>
                </c:pt>
                <c:pt idx="2">
                  <c:v>68.61</c:v>
                </c:pt>
                <c:pt idx="3">
                  <c:v>71.27</c:v>
                </c:pt>
                <c:pt idx="4">
                  <c:v>71.680000000000007</c:v>
                </c:pt>
              </c:numCache>
            </c:numRef>
          </c:val>
          <c:extLst xmlns:c16r2="http://schemas.microsoft.com/office/drawing/2015/06/chart">
            <c:ext xmlns:c16="http://schemas.microsoft.com/office/drawing/2014/chart" uri="{C3380CC4-5D6E-409C-BE32-E72D297353CC}">
              <c16:uniqueId val="{00000000-C8B1-4911-8E33-374681BD70BD}"/>
            </c:ext>
          </c:extLst>
        </c:ser>
        <c:dLbls>
          <c:showLegendKey val="0"/>
          <c:showVal val="0"/>
          <c:showCatName val="0"/>
          <c:showSerName val="0"/>
          <c:showPercent val="0"/>
          <c:showBubbleSize val="0"/>
        </c:dLbls>
        <c:gapWidth val="150"/>
        <c:axId val="382035040"/>
        <c:axId val="382035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84.81</c:v>
                </c:pt>
                <c:pt idx="4">
                  <c:v>84.8</c:v>
                </c:pt>
              </c:numCache>
            </c:numRef>
          </c:val>
          <c:smooth val="0"/>
          <c:extLst xmlns:c16r2="http://schemas.microsoft.com/office/drawing/2015/06/chart">
            <c:ext xmlns:c16="http://schemas.microsoft.com/office/drawing/2014/chart" uri="{C3380CC4-5D6E-409C-BE32-E72D297353CC}">
              <c16:uniqueId val="{00000001-C8B1-4911-8E33-374681BD70BD}"/>
            </c:ext>
          </c:extLst>
        </c:ser>
        <c:dLbls>
          <c:showLegendKey val="0"/>
          <c:showVal val="0"/>
          <c:showCatName val="0"/>
          <c:showSerName val="0"/>
          <c:showPercent val="0"/>
          <c:showBubbleSize val="0"/>
        </c:dLbls>
        <c:marker val="1"/>
        <c:smooth val="0"/>
        <c:axId val="382035040"/>
        <c:axId val="382035432"/>
      </c:lineChart>
      <c:dateAx>
        <c:axId val="382035040"/>
        <c:scaling>
          <c:orientation val="minMax"/>
        </c:scaling>
        <c:delete val="1"/>
        <c:axPos val="b"/>
        <c:numFmt formatCode="ge" sourceLinked="1"/>
        <c:majorTickMark val="none"/>
        <c:minorTickMark val="none"/>
        <c:tickLblPos val="none"/>
        <c:crossAx val="382035432"/>
        <c:crosses val="autoZero"/>
        <c:auto val="1"/>
        <c:lblOffset val="100"/>
        <c:baseTimeUnit val="years"/>
      </c:dateAx>
      <c:valAx>
        <c:axId val="38203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03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105.63</c:v>
                </c:pt>
                <c:pt idx="1">
                  <c:v>103.76</c:v>
                </c:pt>
                <c:pt idx="2">
                  <c:v>100.49</c:v>
                </c:pt>
                <c:pt idx="3">
                  <c:v>118.32</c:v>
                </c:pt>
                <c:pt idx="4">
                  <c:v>115.91</c:v>
                </c:pt>
              </c:numCache>
            </c:numRef>
          </c:val>
          <c:extLst xmlns:c16r2="http://schemas.microsoft.com/office/drawing/2015/06/chart">
            <c:ext xmlns:c16="http://schemas.microsoft.com/office/drawing/2014/chart" uri="{C3380CC4-5D6E-409C-BE32-E72D297353CC}">
              <c16:uniqueId val="{00000000-DD3E-42AE-957D-C8FAA0B9258C}"/>
            </c:ext>
          </c:extLst>
        </c:ser>
        <c:dLbls>
          <c:showLegendKey val="0"/>
          <c:showVal val="0"/>
          <c:showCatName val="0"/>
          <c:showSerName val="0"/>
          <c:showPercent val="0"/>
          <c:showBubbleSize val="0"/>
        </c:dLbls>
        <c:gapWidth val="150"/>
        <c:axId val="381179040"/>
        <c:axId val="381630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110.68</c:v>
                </c:pt>
                <c:pt idx="4">
                  <c:v>110.66</c:v>
                </c:pt>
              </c:numCache>
            </c:numRef>
          </c:val>
          <c:smooth val="0"/>
          <c:extLst xmlns:c16r2="http://schemas.microsoft.com/office/drawing/2015/06/chart">
            <c:ext xmlns:c16="http://schemas.microsoft.com/office/drawing/2014/chart" uri="{C3380CC4-5D6E-409C-BE32-E72D297353CC}">
              <c16:uniqueId val="{00000001-DD3E-42AE-957D-C8FAA0B9258C}"/>
            </c:ext>
          </c:extLst>
        </c:ser>
        <c:dLbls>
          <c:showLegendKey val="0"/>
          <c:showVal val="0"/>
          <c:showCatName val="0"/>
          <c:showSerName val="0"/>
          <c:showPercent val="0"/>
          <c:showBubbleSize val="0"/>
        </c:dLbls>
        <c:marker val="1"/>
        <c:smooth val="0"/>
        <c:axId val="381179040"/>
        <c:axId val="381630984"/>
      </c:lineChart>
      <c:dateAx>
        <c:axId val="381179040"/>
        <c:scaling>
          <c:orientation val="minMax"/>
        </c:scaling>
        <c:delete val="1"/>
        <c:axPos val="b"/>
        <c:numFmt formatCode="ge" sourceLinked="1"/>
        <c:majorTickMark val="none"/>
        <c:minorTickMark val="none"/>
        <c:tickLblPos val="none"/>
        <c:crossAx val="381630984"/>
        <c:crosses val="autoZero"/>
        <c:auto val="1"/>
        <c:lblOffset val="100"/>
        <c:baseTimeUnit val="years"/>
      </c:dateAx>
      <c:valAx>
        <c:axId val="381630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117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55.34</c:v>
                </c:pt>
                <c:pt idx="1">
                  <c:v>57.38</c:v>
                </c:pt>
                <c:pt idx="2">
                  <c:v>56.11</c:v>
                </c:pt>
                <c:pt idx="3">
                  <c:v>63.92</c:v>
                </c:pt>
                <c:pt idx="4">
                  <c:v>63.99</c:v>
                </c:pt>
              </c:numCache>
            </c:numRef>
          </c:val>
          <c:extLst xmlns:c16r2="http://schemas.microsoft.com/office/drawing/2015/06/chart">
            <c:ext xmlns:c16="http://schemas.microsoft.com/office/drawing/2014/chart" uri="{C3380CC4-5D6E-409C-BE32-E72D297353CC}">
              <c16:uniqueId val="{00000000-48DA-4BD4-8374-AA82E06026FD}"/>
            </c:ext>
          </c:extLst>
        </c:ser>
        <c:dLbls>
          <c:showLegendKey val="0"/>
          <c:showVal val="0"/>
          <c:showCatName val="0"/>
          <c:showSerName val="0"/>
          <c:showPercent val="0"/>
          <c:showBubbleSize val="0"/>
        </c:dLbls>
        <c:gapWidth val="150"/>
        <c:axId val="381684624"/>
        <c:axId val="38168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47.28</c:v>
                </c:pt>
                <c:pt idx="4">
                  <c:v>47.66</c:v>
                </c:pt>
              </c:numCache>
            </c:numRef>
          </c:val>
          <c:smooth val="0"/>
          <c:extLst xmlns:c16r2="http://schemas.microsoft.com/office/drawing/2015/06/chart">
            <c:ext xmlns:c16="http://schemas.microsoft.com/office/drawing/2014/chart" uri="{C3380CC4-5D6E-409C-BE32-E72D297353CC}">
              <c16:uniqueId val="{00000001-48DA-4BD4-8374-AA82E06026FD}"/>
            </c:ext>
          </c:extLst>
        </c:ser>
        <c:dLbls>
          <c:showLegendKey val="0"/>
          <c:showVal val="0"/>
          <c:showCatName val="0"/>
          <c:showSerName val="0"/>
          <c:showPercent val="0"/>
          <c:showBubbleSize val="0"/>
        </c:dLbls>
        <c:marker val="1"/>
        <c:smooth val="0"/>
        <c:axId val="381684624"/>
        <c:axId val="381685008"/>
      </c:lineChart>
      <c:dateAx>
        <c:axId val="381684624"/>
        <c:scaling>
          <c:orientation val="minMax"/>
        </c:scaling>
        <c:delete val="1"/>
        <c:axPos val="b"/>
        <c:numFmt formatCode="ge" sourceLinked="1"/>
        <c:majorTickMark val="none"/>
        <c:minorTickMark val="none"/>
        <c:tickLblPos val="none"/>
        <c:crossAx val="381685008"/>
        <c:crosses val="autoZero"/>
        <c:auto val="1"/>
        <c:lblOffset val="100"/>
        <c:baseTimeUnit val="years"/>
      </c:dateAx>
      <c:valAx>
        <c:axId val="38168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68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16.03</c:v>
                </c:pt>
                <c:pt idx="1">
                  <c:v>19.32</c:v>
                </c:pt>
                <c:pt idx="2">
                  <c:v>19.16</c:v>
                </c:pt>
                <c:pt idx="3">
                  <c:v>17.53</c:v>
                </c:pt>
                <c:pt idx="4">
                  <c:v>19.16</c:v>
                </c:pt>
              </c:numCache>
            </c:numRef>
          </c:val>
          <c:extLst xmlns:c16r2="http://schemas.microsoft.com/office/drawing/2015/06/chart">
            <c:ext xmlns:c16="http://schemas.microsoft.com/office/drawing/2014/chart" uri="{C3380CC4-5D6E-409C-BE32-E72D297353CC}">
              <c16:uniqueId val="{00000000-989B-4DDB-8F33-C227B8C6F514}"/>
            </c:ext>
          </c:extLst>
        </c:ser>
        <c:dLbls>
          <c:showLegendKey val="0"/>
          <c:showVal val="0"/>
          <c:showCatName val="0"/>
          <c:showSerName val="0"/>
          <c:showPercent val="0"/>
          <c:showBubbleSize val="0"/>
        </c:dLbls>
        <c:gapWidth val="150"/>
        <c:axId val="380149192"/>
        <c:axId val="38014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12.19</c:v>
                </c:pt>
                <c:pt idx="4">
                  <c:v>15.1</c:v>
                </c:pt>
              </c:numCache>
            </c:numRef>
          </c:val>
          <c:smooth val="0"/>
          <c:extLst xmlns:c16r2="http://schemas.microsoft.com/office/drawing/2015/06/chart">
            <c:ext xmlns:c16="http://schemas.microsoft.com/office/drawing/2014/chart" uri="{C3380CC4-5D6E-409C-BE32-E72D297353CC}">
              <c16:uniqueId val="{00000001-989B-4DDB-8F33-C227B8C6F514}"/>
            </c:ext>
          </c:extLst>
        </c:ser>
        <c:dLbls>
          <c:showLegendKey val="0"/>
          <c:showVal val="0"/>
          <c:showCatName val="0"/>
          <c:showSerName val="0"/>
          <c:showPercent val="0"/>
          <c:showBubbleSize val="0"/>
        </c:dLbls>
        <c:marker val="1"/>
        <c:smooth val="0"/>
        <c:axId val="380149192"/>
        <c:axId val="380148800"/>
      </c:lineChart>
      <c:dateAx>
        <c:axId val="380149192"/>
        <c:scaling>
          <c:orientation val="minMax"/>
        </c:scaling>
        <c:delete val="1"/>
        <c:axPos val="b"/>
        <c:numFmt formatCode="ge" sourceLinked="1"/>
        <c:majorTickMark val="none"/>
        <c:minorTickMark val="none"/>
        <c:tickLblPos val="none"/>
        <c:crossAx val="380148800"/>
        <c:crosses val="autoZero"/>
        <c:auto val="1"/>
        <c:lblOffset val="100"/>
        <c:baseTimeUnit val="years"/>
      </c:dateAx>
      <c:valAx>
        <c:axId val="38014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14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5B0-4DA2-A752-334F5AC69D23}"/>
            </c:ext>
          </c:extLst>
        </c:ser>
        <c:dLbls>
          <c:showLegendKey val="0"/>
          <c:showVal val="0"/>
          <c:showCatName val="0"/>
          <c:showSerName val="0"/>
          <c:showPercent val="0"/>
          <c:showBubbleSize val="0"/>
        </c:dLbls>
        <c:gapWidth val="150"/>
        <c:axId val="380152720"/>
        <c:axId val="38015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3.56</c:v>
                </c:pt>
                <c:pt idx="4">
                  <c:v>2.74</c:v>
                </c:pt>
              </c:numCache>
            </c:numRef>
          </c:val>
          <c:smooth val="0"/>
          <c:extLst xmlns:c16r2="http://schemas.microsoft.com/office/drawing/2015/06/chart">
            <c:ext xmlns:c16="http://schemas.microsoft.com/office/drawing/2014/chart" uri="{C3380CC4-5D6E-409C-BE32-E72D297353CC}">
              <c16:uniqueId val="{00000001-55B0-4DA2-A752-334F5AC69D23}"/>
            </c:ext>
          </c:extLst>
        </c:ser>
        <c:dLbls>
          <c:showLegendKey val="0"/>
          <c:showVal val="0"/>
          <c:showCatName val="0"/>
          <c:showSerName val="0"/>
          <c:showPercent val="0"/>
          <c:showBubbleSize val="0"/>
        </c:dLbls>
        <c:marker val="1"/>
        <c:smooth val="0"/>
        <c:axId val="380152720"/>
        <c:axId val="380153112"/>
      </c:lineChart>
      <c:dateAx>
        <c:axId val="380152720"/>
        <c:scaling>
          <c:orientation val="minMax"/>
        </c:scaling>
        <c:delete val="1"/>
        <c:axPos val="b"/>
        <c:numFmt formatCode="ge" sourceLinked="1"/>
        <c:majorTickMark val="none"/>
        <c:minorTickMark val="none"/>
        <c:tickLblPos val="none"/>
        <c:crossAx val="380153112"/>
        <c:crosses val="autoZero"/>
        <c:auto val="1"/>
        <c:lblOffset val="100"/>
        <c:baseTimeUnit val="years"/>
      </c:dateAx>
      <c:valAx>
        <c:axId val="380153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015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1204.24</c:v>
                </c:pt>
                <c:pt idx="1">
                  <c:v>1056.75</c:v>
                </c:pt>
                <c:pt idx="2">
                  <c:v>1059.26</c:v>
                </c:pt>
                <c:pt idx="3">
                  <c:v>191.68</c:v>
                </c:pt>
                <c:pt idx="4">
                  <c:v>200.55</c:v>
                </c:pt>
              </c:numCache>
            </c:numRef>
          </c:val>
          <c:extLst xmlns:c16r2="http://schemas.microsoft.com/office/drawing/2015/06/chart">
            <c:ext xmlns:c16="http://schemas.microsoft.com/office/drawing/2014/chart" uri="{C3380CC4-5D6E-409C-BE32-E72D297353CC}">
              <c16:uniqueId val="{00000000-F5FA-4EE9-9F02-83B243E3BFB1}"/>
            </c:ext>
          </c:extLst>
        </c:ser>
        <c:dLbls>
          <c:showLegendKey val="0"/>
          <c:showVal val="0"/>
          <c:showCatName val="0"/>
          <c:showSerName val="0"/>
          <c:showPercent val="0"/>
          <c:showBubbleSize val="0"/>
        </c:dLbls>
        <c:gapWidth val="150"/>
        <c:axId val="380152328"/>
        <c:axId val="38015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357.34</c:v>
                </c:pt>
                <c:pt idx="4">
                  <c:v>366.03</c:v>
                </c:pt>
              </c:numCache>
            </c:numRef>
          </c:val>
          <c:smooth val="0"/>
          <c:extLst xmlns:c16r2="http://schemas.microsoft.com/office/drawing/2015/06/chart">
            <c:ext xmlns:c16="http://schemas.microsoft.com/office/drawing/2014/chart" uri="{C3380CC4-5D6E-409C-BE32-E72D297353CC}">
              <c16:uniqueId val="{00000001-F5FA-4EE9-9F02-83B243E3BFB1}"/>
            </c:ext>
          </c:extLst>
        </c:ser>
        <c:dLbls>
          <c:showLegendKey val="0"/>
          <c:showVal val="0"/>
          <c:showCatName val="0"/>
          <c:showSerName val="0"/>
          <c:showPercent val="0"/>
          <c:showBubbleSize val="0"/>
        </c:dLbls>
        <c:marker val="1"/>
        <c:smooth val="0"/>
        <c:axId val="380152328"/>
        <c:axId val="380151936"/>
      </c:lineChart>
      <c:dateAx>
        <c:axId val="380152328"/>
        <c:scaling>
          <c:orientation val="minMax"/>
        </c:scaling>
        <c:delete val="1"/>
        <c:axPos val="b"/>
        <c:numFmt formatCode="ge" sourceLinked="1"/>
        <c:majorTickMark val="none"/>
        <c:minorTickMark val="none"/>
        <c:tickLblPos val="none"/>
        <c:crossAx val="380151936"/>
        <c:crosses val="autoZero"/>
        <c:auto val="1"/>
        <c:lblOffset val="100"/>
        <c:baseTimeUnit val="years"/>
      </c:dateAx>
      <c:valAx>
        <c:axId val="380151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0152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305.91000000000003</c:v>
                </c:pt>
                <c:pt idx="1">
                  <c:v>338.51</c:v>
                </c:pt>
                <c:pt idx="2">
                  <c:v>353.08</c:v>
                </c:pt>
                <c:pt idx="3">
                  <c:v>679.22</c:v>
                </c:pt>
                <c:pt idx="4">
                  <c:v>644</c:v>
                </c:pt>
              </c:numCache>
            </c:numRef>
          </c:val>
          <c:extLst xmlns:c16r2="http://schemas.microsoft.com/office/drawing/2015/06/chart">
            <c:ext xmlns:c16="http://schemas.microsoft.com/office/drawing/2014/chart" uri="{C3380CC4-5D6E-409C-BE32-E72D297353CC}">
              <c16:uniqueId val="{00000000-E784-4314-8A9F-CAC9394573D6}"/>
            </c:ext>
          </c:extLst>
        </c:ser>
        <c:dLbls>
          <c:showLegendKey val="0"/>
          <c:showVal val="0"/>
          <c:showCatName val="0"/>
          <c:showSerName val="0"/>
          <c:showPercent val="0"/>
          <c:showBubbleSize val="0"/>
        </c:dLbls>
        <c:gapWidth val="150"/>
        <c:axId val="381834176"/>
        <c:axId val="381834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373.69</c:v>
                </c:pt>
                <c:pt idx="4">
                  <c:v>370.12</c:v>
                </c:pt>
              </c:numCache>
            </c:numRef>
          </c:val>
          <c:smooth val="0"/>
          <c:extLst xmlns:c16r2="http://schemas.microsoft.com/office/drawing/2015/06/chart">
            <c:ext xmlns:c16="http://schemas.microsoft.com/office/drawing/2014/chart" uri="{C3380CC4-5D6E-409C-BE32-E72D297353CC}">
              <c16:uniqueId val="{00000001-E784-4314-8A9F-CAC9394573D6}"/>
            </c:ext>
          </c:extLst>
        </c:ser>
        <c:dLbls>
          <c:showLegendKey val="0"/>
          <c:showVal val="0"/>
          <c:showCatName val="0"/>
          <c:showSerName val="0"/>
          <c:showPercent val="0"/>
          <c:showBubbleSize val="0"/>
        </c:dLbls>
        <c:marker val="1"/>
        <c:smooth val="0"/>
        <c:axId val="381834176"/>
        <c:axId val="381834568"/>
      </c:lineChart>
      <c:dateAx>
        <c:axId val="381834176"/>
        <c:scaling>
          <c:orientation val="minMax"/>
        </c:scaling>
        <c:delete val="1"/>
        <c:axPos val="b"/>
        <c:numFmt formatCode="ge" sourceLinked="1"/>
        <c:majorTickMark val="none"/>
        <c:minorTickMark val="none"/>
        <c:tickLblPos val="none"/>
        <c:crossAx val="381834568"/>
        <c:crosses val="autoZero"/>
        <c:auto val="1"/>
        <c:lblOffset val="100"/>
        <c:baseTimeUnit val="years"/>
      </c:dateAx>
      <c:valAx>
        <c:axId val="381834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183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103.06</c:v>
                </c:pt>
                <c:pt idx="1">
                  <c:v>101.22</c:v>
                </c:pt>
                <c:pt idx="2">
                  <c:v>95.04</c:v>
                </c:pt>
                <c:pt idx="3">
                  <c:v>92.3</c:v>
                </c:pt>
                <c:pt idx="4">
                  <c:v>90.58</c:v>
                </c:pt>
              </c:numCache>
            </c:numRef>
          </c:val>
          <c:extLst xmlns:c16r2="http://schemas.microsoft.com/office/drawing/2015/06/chart">
            <c:ext xmlns:c16="http://schemas.microsoft.com/office/drawing/2014/chart" uri="{C3380CC4-5D6E-409C-BE32-E72D297353CC}">
              <c16:uniqueId val="{00000000-8820-40DF-A743-313B1B5DA1D8}"/>
            </c:ext>
          </c:extLst>
        </c:ser>
        <c:dLbls>
          <c:showLegendKey val="0"/>
          <c:showVal val="0"/>
          <c:showCatName val="0"/>
          <c:showSerName val="0"/>
          <c:showPercent val="0"/>
          <c:showBubbleSize val="0"/>
        </c:dLbls>
        <c:gapWidth val="150"/>
        <c:axId val="381835744"/>
        <c:axId val="381836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99.87</c:v>
                </c:pt>
                <c:pt idx="4">
                  <c:v>100.42</c:v>
                </c:pt>
              </c:numCache>
            </c:numRef>
          </c:val>
          <c:smooth val="0"/>
          <c:extLst xmlns:c16r2="http://schemas.microsoft.com/office/drawing/2015/06/chart">
            <c:ext xmlns:c16="http://schemas.microsoft.com/office/drawing/2014/chart" uri="{C3380CC4-5D6E-409C-BE32-E72D297353CC}">
              <c16:uniqueId val="{00000001-8820-40DF-A743-313B1B5DA1D8}"/>
            </c:ext>
          </c:extLst>
        </c:ser>
        <c:dLbls>
          <c:showLegendKey val="0"/>
          <c:showVal val="0"/>
          <c:showCatName val="0"/>
          <c:showSerName val="0"/>
          <c:showPercent val="0"/>
          <c:showBubbleSize val="0"/>
        </c:dLbls>
        <c:marker val="1"/>
        <c:smooth val="0"/>
        <c:axId val="381835744"/>
        <c:axId val="381836136"/>
      </c:lineChart>
      <c:dateAx>
        <c:axId val="381835744"/>
        <c:scaling>
          <c:orientation val="minMax"/>
        </c:scaling>
        <c:delete val="1"/>
        <c:axPos val="b"/>
        <c:numFmt formatCode="ge" sourceLinked="1"/>
        <c:majorTickMark val="none"/>
        <c:minorTickMark val="none"/>
        <c:tickLblPos val="none"/>
        <c:crossAx val="381836136"/>
        <c:crosses val="autoZero"/>
        <c:auto val="1"/>
        <c:lblOffset val="100"/>
        <c:baseTimeUnit val="years"/>
      </c:dateAx>
      <c:valAx>
        <c:axId val="38183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83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186.9</c:v>
                </c:pt>
                <c:pt idx="1">
                  <c:v>188.31</c:v>
                </c:pt>
                <c:pt idx="2">
                  <c:v>202.28</c:v>
                </c:pt>
                <c:pt idx="3">
                  <c:v>230.23</c:v>
                </c:pt>
                <c:pt idx="4">
                  <c:v>234.53</c:v>
                </c:pt>
              </c:numCache>
            </c:numRef>
          </c:val>
          <c:extLst xmlns:c16r2="http://schemas.microsoft.com/office/drawing/2015/06/chart">
            <c:ext xmlns:c16="http://schemas.microsoft.com/office/drawing/2014/chart" uri="{C3380CC4-5D6E-409C-BE32-E72D297353CC}">
              <c16:uniqueId val="{00000000-B545-4913-A8C8-D60F1D0AD96B}"/>
            </c:ext>
          </c:extLst>
        </c:ser>
        <c:dLbls>
          <c:showLegendKey val="0"/>
          <c:showVal val="0"/>
          <c:showCatName val="0"/>
          <c:showSerName val="0"/>
          <c:showPercent val="0"/>
          <c:showBubbleSize val="0"/>
        </c:dLbls>
        <c:gapWidth val="150"/>
        <c:axId val="381837312"/>
        <c:axId val="38203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171.81</c:v>
                </c:pt>
                <c:pt idx="4">
                  <c:v>171.67</c:v>
                </c:pt>
              </c:numCache>
            </c:numRef>
          </c:val>
          <c:smooth val="0"/>
          <c:extLst xmlns:c16r2="http://schemas.microsoft.com/office/drawing/2015/06/chart">
            <c:ext xmlns:c16="http://schemas.microsoft.com/office/drawing/2014/chart" uri="{C3380CC4-5D6E-409C-BE32-E72D297353CC}">
              <c16:uniqueId val="{00000001-B545-4913-A8C8-D60F1D0AD96B}"/>
            </c:ext>
          </c:extLst>
        </c:ser>
        <c:dLbls>
          <c:showLegendKey val="0"/>
          <c:showVal val="0"/>
          <c:showCatName val="0"/>
          <c:showSerName val="0"/>
          <c:showPercent val="0"/>
          <c:showBubbleSize val="0"/>
        </c:dLbls>
        <c:marker val="1"/>
        <c:smooth val="0"/>
        <c:axId val="381837312"/>
        <c:axId val="382031904"/>
      </c:lineChart>
      <c:dateAx>
        <c:axId val="381837312"/>
        <c:scaling>
          <c:orientation val="minMax"/>
        </c:scaling>
        <c:delete val="1"/>
        <c:axPos val="b"/>
        <c:numFmt formatCode="ge" sourceLinked="1"/>
        <c:majorTickMark val="none"/>
        <c:minorTickMark val="none"/>
        <c:tickLblPos val="none"/>
        <c:crossAx val="382031904"/>
        <c:crosses val="autoZero"/>
        <c:auto val="1"/>
        <c:lblOffset val="100"/>
        <c:baseTimeUnit val="years"/>
      </c:dateAx>
      <c:valAx>
        <c:axId val="38203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83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長崎県　対馬市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31005</v>
      </c>
      <c r="AM8" s="70"/>
      <c r="AN8" s="70"/>
      <c r="AO8" s="70"/>
      <c r="AP8" s="70"/>
      <c r="AQ8" s="70"/>
      <c r="AR8" s="70"/>
      <c r="AS8" s="70"/>
      <c r="AT8" s="66">
        <f>データ!$S$6</f>
        <v>707.42</v>
      </c>
      <c r="AU8" s="67"/>
      <c r="AV8" s="67"/>
      <c r="AW8" s="67"/>
      <c r="AX8" s="67"/>
      <c r="AY8" s="67"/>
      <c r="AZ8" s="67"/>
      <c r="BA8" s="67"/>
      <c r="BB8" s="69">
        <f>データ!$T$6</f>
        <v>43.83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61.21</v>
      </c>
      <c r="J10" s="67"/>
      <c r="K10" s="67"/>
      <c r="L10" s="67"/>
      <c r="M10" s="67"/>
      <c r="N10" s="67"/>
      <c r="O10" s="68"/>
      <c r="P10" s="69">
        <f>データ!$P$6</f>
        <v>99.9</v>
      </c>
      <c r="Q10" s="69"/>
      <c r="R10" s="69"/>
      <c r="S10" s="69"/>
      <c r="T10" s="69"/>
      <c r="U10" s="69"/>
      <c r="V10" s="69"/>
      <c r="W10" s="70">
        <f>データ!$Q$6</f>
        <v>4150</v>
      </c>
      <c r="X10" s="70"/>
      <c r="Y10" s="70"/>
      <c r="Z10" s="70"/>
      <c r="AA10" s="70"/>
      <c r="AB10" s="70"/>
      <c r="AC10" s="70"/>
      <c r="AD10" s="2"/>
      <c r="AE10" s="2"/>
      <c r="AF10" s="2"/>
      <c r="AG10" s="2"/>
      <c r="AH10" s="4"/>
      <c r="AI10" s="4"/>
      <c r="AJ10" s="4"/>
      <c r="AK10" s="4"/>
      <c r="AL10" s="70">
        <f>データ!$U$6</f>
        <v>30492</v>
      </c>
      <c r="AM10" s="70"/>
      <c r="AN10" s="70"/>
      <c r="AO10" s="70"/>
      <c r="AP10" s="70"/>
      <c r="AQ10" s="70"/>
      <c r="AR10" s="70"/>
      <c r="AS10" s="70"/>
      <c r="AT10" s="66">
        <f>データ!$V$6</f>
        <v>58.57</v>
      </c>
      <c r="AU10" s="67"/>
      <c r="AV10" s="67"/>
      <c r="AW10" s="67"/>
      <c r="AX10" s="67"/>
      <c r="AY10" s="67"/>
      <c r="AZ10" s="67"/>
      <c r="BA10" s="67"/>
      <c r="BB10" s="69">
        <f>データ!$W$6</f>
        <v>520.61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Jkr11mb2SkVoZiQ7oGAkZQaeLLq1GHgFHXA+XNhaedB9WONl3EOjexafMfPOynWAa5Q6RNzCHl+5IEIVbbpixA==" saltValue="ckWN0WZHGHkayELQKeKs0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422096</v>
      </c>
      <c r="D6" s="34">
        <f t="shared" si="3"/>
        <v>46</v>
      </c>
      <c r="E6" s="34">
        <f t="shared" si="3"/>
        <v>1</v>
      </c>
      <c r="F6" s="34">
        <f t="shared" si="3"/>
        <v>0</v>
      </c>
      <c r="G6" s="34">
        <f t="shared" si="3"/>
        <v>1</v>
      </c>
      <c r="H6" s="34" t="str">
        <f t="shared" si="3"/>
        <v>長崎県　対馬市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61.21</v>
      </c>
      <c r="P6" s="35">
        <f t="shared" si="3"/>
        <v>99.9</v>
      </c>
      <c r="Q6" s="35">
        <f t="shared" si="3"/>
        <v>4150</v>
      </c>
      <c r="R6" s="35">
        <f t="shared" si="3"/>
        <v>31005</v>
      </c>
      <c r="S6" s="35">
        <f t="shared" si="3"/>
        <v>707.42</v>
      </c>
      <c r="T6" s="35">
        <f t="shared" si="3"/>
        <v>43.83</v>
      </c>
      <c r="U6" s="35">
        <f t="shared" si="3"/>
        <v>30492</v>
      </c>
      <c r="V6" s="35">
        <f t="shared" si="3"/>
        <v>58.57</v>
      </c>
      <c r="W6" s="35">
        <f t="shared" si="3"/>
        <v>520.61</v>
      </c>
      <c r="X6" s="36">
        <f>IF(X7="",NA(),X7)</f>
        <v>105.63</v>
      </c>
      <c r="Y6" s="36">
        <f t="shared" ref="Y6:AG6" si="4">IF(Y7="",NA(),Y7)</f>
        <v>103.76</v>
      </c>
      <c r="Z6" s="36">
        <f t="shared" si="4"/>
        <v>100.49</v>
      </c>
      <c r="AA6" s="36">
        <f t="shared" si="4"/>
        <v>118.32</v>
      </c>
      <c r="AB6" s="36">
        <f t="shared" si="4"/>
        <v>115.91</v>
      </c>
      <c r="AC6" s="36">
        <f t="shared" si="4"/>
        <v>109.49</v>
      </c>
      <c r="AD6" s="36">
        <f t="shared" si="4"/>
        <v>111.06</v>
      </c>
      <c r="AE6" s="36">
        <f t="shared" si="4"/>
        <v>111.34</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3.56</v>
      </c>
      <c r="AR6" s="36">
        <f t="shared" si="5"/>
        <v>2.74</v>
      </c>
      <c r="AS6" s="35" t="str">
        <f>IF(AS7="","",IF(AS7="-","【-】","【"&amp;SUBSTITUTE(TEXT(AS7,"#,##0.00"),"-","△")&amp;"】"))</f>
        <v>【1.05】</v>
      </c>
      <c r="AT6" s="36">
        <f>IF(AT7="",NA(),AT7)</f>
        <v>1204.24</v>
      </c>
      <c r="AU6" s="36">
        <f t="shared" ref="AU6:BC6" si="6">IF(AU7="",NA(),AU7)</f>
        <v>1056.75</v>
      </c>
      <c r="AV6" s="36">
        <f t="shared" si="6"/>
        <v>1059.26</v>
      </c>
      <c r="AW6" s="36">
        <f t="shared" si="6"/>
        <v>191.68</v>
      </c>
      <c r="AX6" s="36">
        <f t="shared" si="6"/>
        <v>200.55</v>
      </c>
      <c r="AY6" s="36">
        <f t="shared" si="6"/>
        <v>406.37</v>
      </c>
      <c r="AZ6" s="36">
        <f t="shared" si="6"/>
        <v>398.29</v>
      </c>
      <c r="BA6" s="36">
        <f t="shared" si="6"/>
        <v>388.67</v>
      </c>
      <c r="BB6" s="36">
        <f t="shared" si="6"/>
        <v>357.34</v>
      </c>
      <c r="BC6" s="36">
        <f t="shared" si="6"/>
        <v>366.03</v>
      </c>
      <c r="BD6" s="35" t="str">
        <f>IF(BD7="","",IF(BD7="-","【-】","【"&amp;SUBSTITUTE(TEXT(BD7,"#,##0.00"),"-","△")&amp;"】"))</f>
        <v>【261.93】</v>
      </c>
      <c r="BE6" s="36">
        <f>IF(BE7="",NA(),BE7)</f>
        <v>305.91000000000003</v>
      </c>
      <c r="BF6" s="36">
        <f t="shared" ref="BF6:BN6" si="7">IF(BF7="",NA(),BF7)</f>
        <v>338.51</v>
      </c>
      <c r="BG6" s="36">
        <f t="shared" si="7"/>
        <v>353.08</v>
      </c>
      <c r="BH6" s="36">
        <f t="shared" si="7"/>
        <v>679.22</v>
      </c>
      <c r="BI6" s="36">
        <f t="shared" si="7"/>
        <v>644</v>
      </c>
      <c r="BJ6" s="36">
        <f t="shared" si="7"/>
        <v>442.54</v>
      </c>
      <c r="BK6" s="36">
        <f t="shared" si="7"/>
        <v>431</v>
      </c>
      <c r="BL6" s="36">
        <f t="shared" si="7"/>
        <v>422.5</v>
      </c>
      <c r="BM6" s="36">
        <f t="shared" si="7"/>
        <v>373.69</v>
      </c>
      <c r="BN6" s="36">
        <f t="shared" si="7"/>
        <v>370.12</v>
      </c>
      <c r="BO6" s="35" t="str">
        <f>IF(BO7="","",IF(BO7="-","【-】","【"&amp;SUBSTITUTE(TEXT(BO7,"#,##0.00"),"-","△")&amp;"】"))</f>
        <v>【270.46】</v>
      </c>
      <c r="BP6" s="36">
        <f>IF(BP7="",NA(),BP7)</f>
        <v>103.06</v>
      </c>
      <c r="BQ6" s="36">
        <f t="shared" ref="BQ6:BY6" si="8">IF(BQ7="",NA(),BQ7)</f>
        <v>101.22</v>
      </c>
      <c r="BR6" s="36">
        <f t="shared" si="8"/>
        <v>95.04</v>
      </c>
      <c r="BS6" s="36">
        <f t="shared" si="8"/>
        <v>92.3</v>
      </c>
      <c r="BT6" s="36">
        <f t="shared" si="8"/>
        <v>90.58</v>
      </c>
      <c r="BU6" s="36">
        <f t="shared" si="8"/>
        <v>98.6</v>
      </c>
      <c r="BV6" s="36">
        <f t="shared" si="8"/>
        <v>100.82</v>
      </c>
      <c r="BW6" s="36">
        <f t="shared" si="8"/>
        <v>101.64</v>
      </c>
      <c r="BX6" s="36">
        <f t="shared" si="8"/>
        <v>99.87</v>
      </c>
      <c r="BY6" s="36">
        <f t="shared" si="8"/>
        <v>100.42</v>
      </c>
      <c r="BZ6" s="35" t="str">
        <f>IF(BZ7="","",IF(BZ7="-","【-】","【"&amp;SUBSTITUTE(TEXT(BZ7,"#,##0.00"),"-","△")&amp;"】"))</f>
        <v>【103.91】</v>
      </c>
      <c r="CA6" s="36">
        <f>IF(CA7="",NA(),CA7)</f>
        <v>186.9</v>
      </c>
      <c r="CB6" s="36">
        <f t="shared" ref="CB6:CJ6" si="9">IF(CB7="",NA(),CB7)</f>
        <v>188.31</v>
      </c>
      <c r="CC6" s="36">
        <f t="shared" si="9"/>
        <v>202.28</v>
      </c>
      <c r="CD6" s="36">
        <f t="shared" si="9"/>
        <v>230.23</v>
      </c>
      <c r="CE6" s="36">
        <f t="shared" si="9"/>
        <v>234.53</v>
      </c>
      <c r="CF6" s="36">
        <f t="shared" si="9"/>
        <v>181.67</v>
      </c>
      <c r="CG6" s="36">
        <f t="shared" si="9"/>
        <v>179.55</v>
      </c>
      <c r="CH6" s="36">
        <f t="shared" si="9"/>
        <v>179.16</v>
      </c>
      <c r="CI6" s="36">
        <f t="shared" si="9"/>
        <v>171.81</v>
      </c>
      <c r="CJ6" s="36">
        <f t="shared" si="9"/>
        <v>171.67</v>
      </c>
      <c r="CK6" s="35" t="str">
        <f>IF(CK7="","",IF(CK7="-","【-】","【"&amp;SUBSTITUTE(TEXT(CK7,"#,##0.00"),"-","△")&amp;"】"))</f>
        <v>【167.11】</v>
      </c>
      <c r="CL6" s="36">
        <f>IF(CL7="",NA(),CL7)</f>
        <v>72.19</v>
      </c>
      <c r="CM6" s="36">
        <f t="shared" ref="CM6:CU6" si="10">IF(CM7="",NA(),CM7)</f>
        <v>71.38</v>
      </c>
      <c r="CN6" s="36">
        <f t="shared" si="10"/>
        <v>67.78</v>
      </c>
      <c r="CO6" s="36">
        <f t="shared" si="10"/>
        <v>63.97</v>
      </c>
      <c r="CP6" s="36">
        <f t="shared" si="10"/>
        <v>61.6</v>
      </c>
      <c r="CQ6" s="36">
        <f t="shared" si="10"/>
        <v>53.61</v>
      </c>
      <c r="CR6" s="36">
        <f t="shared" si="10"/>
        <v>53.52</v>
      </c>
      <c r="CS6" s="36">
        <f t="shared" si="10"/>
        <v>54.24</v>
      </c>
      <c r="CT6" s="36">
        <f t="shared" si="10"/>
        <v>60.03</v>
      </c>
      <c r="CU6" s="36">
        <f t="shared" si="10"/>
        <v>59.74</v>
      </c>
      <c r="CV6" s="35" t="str">
        <f>IF(CV7="","",IF(CV7="-","【-】","【"&amp;SUBSTITUTE(TEXT(CV7,"#,##0.00"),"-","△")&amp;"】"))</f>
        <v>【60.27】</v>
      </c>
      <c r="CW6" s="36">
        <f>IF(CW7="",NA(),CW7)</f>
        <v>67.06</v>
      </c>
      <c r="CX6" s="36">
        <f t="shared" ref="CX6:DF6" si="11">IF(CX7="",NA(),CX7)</f>
        <v>66.209999999999994</v>
      </c>
      <c r="CY6" s="36">
        <f t="shared" si="11"/>
        <v>68.61</v>
      </c>
      <c r="CZ6" s="36">
        <f t="shared" si="11"/>
        <v>71.27</v>
      </c>
      <c r="DA6" s="36">
        <f t="shared" si="11"/>
        <v>71.680000000000007</v>
      </c>
      <c r="DB6" s="36">
        <f t="shared" si="11"/>
        <v>81.31</v>
      </c>
      <c r="DC6" s="36">
        <f t="shared" si="11"/>
        <v>81.459999999999994</v>
      </c>
      <c r="DD6" s="36">
        <f t="shared" si="11"/>
        <v>81.680000000000007</v>
      </c>
      <c r="DE6" s="36">
        <f t="shared" si="11"/>
        <v>84.81</v>
      </c>
      <c r="DF6" s="36">
        <f t="shared" si="11"/>
        <v>84.8</v>
      </c>
      <c r="DG6" s="35" t="str">
        <f>IF(DG7="","",IF(DG7="-","【-】","【"&amp;SUBSTITUTE(TEXT(DG7,"#,##0.00"),"-","△")&amp;"】"))</f>
        <v>【89.92】</v>
      </c>
      <c r="DH6" s="36">
        <f>IF(DH7="",NA(),DH7)</f>
        <v>55.34</v>
      </c>
      <c r="DI6" s="36">
        <f t="shared" ref="DI6:DQ6" si="12">IF(DI7="",NA(),DI7)</f>
        <v>57.38</v>
      </c>
      <c r="DJ6" s="36">
        <f t="shared" si="12"/>
        <v>56.11</v>
      </c>
      <c r="DK6" s="36">
        <f t="shared" si="12"/>
        <v>63.92</v>
      </c>
      <c r="DL6" s="36">
        <f t="shared" si="12"/>
        <v>63.99</v>
      </c>
      <c r="DM6" s="36">
        <f t="shared" si="12"/>
        <v>46.67</v>
      </c>
      <c r="DN6" s="36">
        <f t="shared" si="12"/>
        <v>47.7</v>
      </c>
      <c r="DO6" s="36">
        <f t="shared" si="12"/>
        <v>48.14</v>
      </c>
      <c r="DP6" s="36">
        <f t="shared" si="12"/>
        <v>47.28</v>
      </c>
      <c r="DQ6" s="36">
        <f t="shared" si="12"/>
        <v>47.66</v>
      </c>
      <c r="DR6" s="35" t="str">
        <f>IF(DR7="","",IF(DR7="-","【-】","【"&amp;SUBSTITUTE(TEXT(DR7,"#,##0.00"),"-","△")&amp;"】"))</f>
        <v>【48.85】</v>
      </c>
      <c r="DS6" s="36">
        <f>IF(DS7="",NA(),DS7)</f>
        <v>16.03</v>
      </c>
      <c r="DT6" s="36">
        <f t="shared" ref="DT6:EB6" si="13">IF(DT7="",NA(),DT7)</f>
        <v>19.32</v>
      </c>
      <c r="DU6" s="36">
        <f t="shared" si="13"/>
        <v>19.16</v>
      </c>
      <c r="DV6" s="36">
        <f t="shared" si="13"/>
        <v>17.53</v>
      </c>
      <c r="DW6" s="36">
        <f t="shared" si="13"/>
        <v>19.16</v>
      </c>
      <c r="DX6" s="36">
        <f t="shared" si="13"/>
        <v>10.029999999999999</v>
      </c>
      <c r="DY6" s="36">
        <f t="shared" si="13"/>
        <v>7.26</v>
      </c>
      <c r="DZ6" s="36">
        <f t="shared" si="13"/>
        <v>11.13</v>
      </c>
      <c r="EA6" s="36">
        <f t="shared" si="13"/>
        <v>12.19</v>
      </c>
      <c r="EB6" s="36">
        <f t="shared" si="13"/>
        <v>15.1</v>
      </c>
      <c r="EC6" s="35" t="str">
        <f>IF(EC7="","",IF(EC7="-","【-】","【"&amp;SUBSTITUTE(TEXT(EC7,"#,##0.00"),"-","△")&amp;"】"))</f>
        <v>【17.80】</v>
      </c>
      <c r="ED6" s="36">
        <f>IF(ED7="",NA(),ED7)</f>
        <v>2.78</v>
      </c>
      <c r="EE6" s="36">
        <f t="shared" ref="EE6:EM6" si="14">IF(EE7="",NA(),EE7)</f>
        <v>1.19</v>
      </c>
      <c r="EF6" s="36">
        <f t="shared" si="14"/>
        <v>4.55</v>
      </c>
      <c r="EG6" s="36">
        <f t="shared" si="14"/>
        <v>0.37</v>
      </c>
      <c r="EH6" s="36">
        <f t="shared" si="14"/>
        <v>1.81</v>
      </c>
      <c r="EI6" s="36">
        <f t="shared" si="14"/>
        <v>0.68</v>
      </c>
      <c r="EJ6" s="36">
        <f t="shared" si="14"/>
        <v>1.65</v>
      </c>
      <c r="EK6" s="36">
        <f t="shared" si="14"/>
        <v>0.47</v>
      </c>
      <c r="EL6" s="36">
        <f t="shared" si="14"/>
        <v>0.51</v>
      </c>
      <c r="EM6" s="36">
        <f t="shared" si="14"/>
        <v>0.57999999999999996</v>
      </c>
      <c r="EN6" s="35" t="str">
        <f>IF(EN7="","",IF(EN7="-","【-】","【"&amp;SUBSTITUTE(TEXT(EN7,"#,##0.00"),"-","△")&amp;"】"))</f>
        <v>【0.70】</v>
      </c>
    </row>
    <row r="7" spans="1:144" s="37" customFormat="1" x14ac:dyDescent="0.15">
      <c r="A7" s="29"/>
      <c r="B7" s="38">
        <v>2018</v>
      </c>
      <c r="C7" s="38">
        <v>422096</v>
      </c>
      <c r="D7" s="38">
        <v>46</v>
      </c>
      <c r="E7" s="38">
        <v>1</v>
      </c>
      <c r="F7" s="38">
        <v>0</v>
      </c>
      <c r="G7" s="38">
        <v>1</v>
      </c>
      <c r="H7" s="38" t="s">
        <v>93</v>
      </c>
      <c r="I7" s="38" t="s">
        <v>94</v>
      </c>
      <c r="J7" s="38" t="s">
        <v>95</v>
      </c>
      <c r="K7" s="38" t="s">
        <v>96</v>
      </c>
      <c r="L7" s="38" t="s">
        <v>97</v>
      </c>
      <c r="M7" s="38" t="s">
        <v>98</v>
      </c>
      <c r="N7" s="39" t="s">
        <v>99</v>
      </c>
      <c r="O7" s="39">
        <v>61.21</v>
      </c>
      <c r="P7" s="39">
        <v>99.9</v>
      </c>
      <c r="Q7" s="39">
        <v>4150</v>
      </c>
      <c r="R7" s="39">
        <v>31005</v>
      </c>
      <c r="S7" s="39">
        <v>707.42</v>
      </c>
      <c r="T7" s="39">
        <v>43.83</v>
      </c>
      <c r="U7" s="39">
        <v>30492</v>
      </c>
      <c r="V7" s="39">
        <v>58.57</v>
      </c>
      <c r="W7" s="39">
        <v>520.61</v>
      </c>
      <c r="X7" s="39">
        <v>105.63</v>
      </c>
      <c r="Y7" s="39">
        <v>103.76</v>
      </c>
      <c r="Z7" s="39">
        <v>100.49</v>
      </c>
      <c r="AA7" s="39">
        <v>118.32</v>
      </c>
      <c r="AB7" s="39">
        <v>115.91</v>
      </c>
      <c r="AC7" s="39">
        <v>109.49</v>
      </c>
      <c r="AD7" s="39">
        <v>111.06</v>
      </c>
      <c r="AE7" s="39">
        <v>111.34</v>
      </c>
      <c r="AF7" s="39">
        <v>110.68</v>
      </c>
      <c r="AG7" s="39">
        <v>110.66</v>
      </c>
      <c r="AH7" s="39">
        <v>112.83</v>
      </c>
      <c r="AI7" s="39">
        <v>0</v>
      </c>
      <c r="AJ7" s="39">
        <v>0</v>
      </c>
      <c r="AK7" s="39">
        <v>0</v>
      </c>
      <c r="AL7" s="39">
        <v>0</v>
      </c>
      <c r="AM7" s="39">
        <v>0</v>
      </c>
      <c r="AN7" s="39">
        <v>9.49</v>
      </c>
      <c r="AO7" s="39">
        <v>9.35</v>
      </c>
      <c r="AP7" s="39">
        <v>10.130000000000001</v>
      </c>
      <c r="AQ7" s="39">
        <v>3.56</v>
      </c>
      <c r="AR7" s="39">
        <v>2.74</v>
      </c>
      <c r="AS7" s="39">
        <v>1.05</v>
      </c>
      <c r="AT7" s="39">
        <v>1204.24</v>
      </c>
      <c r="AU7" s="39">
        <v>1056.75</v>
      </c>
      <c r="AV7" s="39">
        <v>1059.26</v>
      </c>
      <c r="AW7" s="39">
        <v>191.68</v>
      </c>
      <c r="AX7" s="39">
        <v>200.55</v>
      </c>
      <c r="AY7" s="39">
        <v>406.37</v>
      </c>
      <c r="AZ7" s="39">
        <v>398.29</v>
      </c>
      <c r="BA7" s="39">
        <v>388.67</v>
      </c>
      <c r="BB7" s="39">
        <v>357.34</v>
      </c>
      <c r="BC7" s="39">
        <v>366.03</v>
      </c>
      <c r="BD7" s="39">
        <v>261.93</v>
      </c>
      <c r="BE7" s="39">
        <v>305.91000000000003</v>
      </c>
      <c r="BF7" s="39">
        <v>338.51</v>
      </c>
      <c r="BG7" s="39">
        <v>353.08</v>
      </c>
      <c r="BH7" s="39">
        <v>679.22</v>
      </c>
      <c r="BI7" s="39">
        <v>644</v>
      </c>
      <c r="BJ7" s="39">
        <v>442.54</v>
      </c>
      <c r="BK7" s="39">
        <v>431</v>
      </c>
      <c r="BL7" s="39">
        <v>422.5</v>
      </c>
      <c r="BM7" s="39">
        <v>373.69</v>
      </c>
      <c r="BN7" s="39">
        <v>370.12</v>
      </c>
      <c r="BO7" s="39">
        <v>270.45999999999998</v>
      </c>
      <c r="BP7" s="39">
        <v>103.06</v>
      </c>
      <c r="BQ7" s="39">
        <v>101.22</v>
      </c>
      <c r="BR7" s="39">
        <v>95.04</v>
      </c>
      <c r="BS7" s="39">
        <v>92.3</v>
      </c>
      <c r="BT7" s="39">
        <v>90.58</v>
      </c>
      <c r="BU7" s="39">
        <v>98.6</v>
      </c>
      <c r="BV7" s="39">
        <v>100.82</v>
      </c>
      <c r="BW7" s="39">
        <v>101.64</v>
      </c>
      <c r="BX7" s="39">
        <v>99.87</v>
      </c>
      <c r="BY7" s="39">
        <v>100.42</v>
      </c>
      <c r="BZ7" s="39">
        <v>103.91</v>
      </c>
      <c r="CA7" s="39">
        <v>186.9</v>
      </c>
      <c r="CB7" s="39">
        <v>188.31</v>
      </c>
      <c r="CC7" s="39">
        <v>202.28</v>
      </c>
      <c r="CD7" s="39">
        <v>230.23</v>
      </c>
      <c r="CE7" s="39">
        <v>234.53</v>
      </c>
      <c r="CF7" s="39">
        <v>181.67</v>
      </c>
      <c r="CG7" s="39">
        <v>179.55</v>
      </c>
      <c r="CH7" s="39">
        <v>179.16</v>
      </c>
      <c r="CI7" s="39">
        <v>171.81</v>
      </c>
      <c r="CJ7" s="39">
        <v>171.67</v>
      </c>
      <c r="CK7" s="39">
        <v>167.11</v>
      </c>
      <c r="CL7" s="39">
        <v>72.19</v>
      </c>
      <c r="CM7" s="39">
        <v>71.38</v>
      </c>
      <c r="CN7" s="39">
        <v>67.78</v>
      </c>
      <c r="CO7" s="39">
        <v>63.97</v>
      </c>
      <c r="CP7" s="39">
        <v>61.6</v>
      </c>
      <c r="CQ7" s="39">
        <v>53.61</v>
      </c>
      <c r="CR7" s="39">
        <v>53.52</v>
      </c>
      <c r="CS7" s="39">
        <v>54.24</v>
      </c>
      <c r="CT7" s="39">
        <v>60.03</v>
      </c>
      <c r="CU7" s="39">
        <v>59.74</v>
      </c>
      <c r="CV7" s="39">
        <v>60.27</v>
      </c>
      <c r="CW7" s="39">
        <v>67.06</v>
      </c>
      <c r="CX7" s="39">
        <v>66.209999999999994</v>
      </c>
      <c r="CY7" s="39">
        <v>68.61</v>
      </c>
      <c r="CZ7" s="39">
        <v>71.27</v>
      </c>
      <c r="DA7" s="39">
        <v>71.680000000000007</v>
      </c>
      <c r="DB7" s="39">
        <v>81.31</v>
      </c>
      <c r="DC7" s="39">
        <v>81.459999999999994</v>
      </c>
      <c r="DD7" s="39">
        <v>81.680000000000007</v>
      </c>
      <c r="DE7" s="39">
        <v>84.81</v>
      </c>
      <c r="DF7" s="39">
        <v>84.8</v>
      </c>
      <c r="DG7" s="39">
        <v>89.92</v>
      </c>
      <c r="DH7" s="39">
        <v>55.34</v>
      </c>
      <c r="DI7" s="39">
        <v>57.38</v>
      </c>
      <c r="DJ7" s="39">
        <v>56.11</v>
      </c>
      <c r="DK7" s="39">
        <v>63.92</v>
      </c>
      <c r="DL7" s="39">
        <v>63.99</v>
      </c>
      <c r="DM7" s="39">
        <v>46.67</v>
      </c>
      <c r="DN7" s="39">
        <v>47.7</v>
      </c>
      <c r="DO7" s="39">
        <v>48.14</v>
      </c>
      <c r="DP7" s="39">
        <v>47.28</v>
      </c>
      <c r="DQ7" s="39">
        <v>47.66</v>
      </c>
      <c r="DR7" s="39">
        <v>48.85</v>
      </c>
      <c r="DS7" s="39">
        <v>16.03</v>
      </c>
      <c r="DT7" s="39">
        <v>19.32</v>
      </c>
      <c r="DU7" s="39">
        <v>19.16</v>
      </c>
      <c r="DV7" s="39">
        <v>17.53</v>
      </c>
      <c r="DW7" s="39">
        <v>19.16</v>
      </c>
      <c r="DX7" s="39">
        <v>10.029999999999999</v>
      </c>
      <c r="DY7" s="39">
        <v>7.26</v>
      </c>
      <c r="DZ7" s="39">
        <v>11.13</v>
      </c>
      <c r="EA7" s="39">
        <v>12.19</v>
      </c>
      <c r="EB7" s="39">
        <v>15.1</v>
      </c>
      <c r="EC7" s="39">
        <v>17.8</v>
      </c>
      <c r="ED7" s="39">
        <v>2.78</v>
      </c>
      <c r="EE7" s="39">
        <v>1.19</v>
      </c>
      <c r="EF7" s="39">
        <v>4.55</v>
      </c>
      <c r="EG7" s="39">
        <v>0.37</v>
      </c>
      <c r="EH7" s="39">
        <v>1.81</v>
      </c>
      <c r="EI7" s="39">
        <v>0.68</v>
      </c>
      <c r="EJ7" s="39">
        <v>1.65</v>
      </c>
      <c r="EK7" s="39">
        <v>0.47</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2019-12-05T04:29:34Z</dcterms:created>
  <dcterms:modified xsi:type="dcterms:W3CDTF">2020-01-15T06:45:10Z</dcterms:modified>
  <cp:category/>
</cp:coreProperties>
</file>