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211jfs\総務企画部_財政課\財政係\予算担当\③照会・調査\①-⑭H31調査・回答\R2.1.14-【提出〆：令和2年2月6日（木）17時】公営企業に係る経営比較分析表（平成30年度決算）の分析等について\030-県回答\"/>
    </mc:Choice>
  </mc:AlternateContent>
  <xr:revisionPtr revIDLastSave="0" documentId="13_ncr:1_{D9547C9C-C093-49A2-9635-3030715A03CE}" xr6:coauthVersionLast="36" xr6:coauthVersionMax="36" xr10:uidLastSave="{00000000-0000-0000-0000-000000000000}"/>
  <workbookProtection workbookAlgorithmName="SHA-512" workbookHashValue="rjx57pb06nG5YWlEHynCroWZgRN1T6awDdCBvdyDgV316slmEfxlLOTUg0jqRGsM0/iJI1c4xBDSjCdwAjT46Q==" workbookSaltValue="DcUAWPeNaWAFjfIpO2EO4g==" workbookSpinCount="100000" lockStructure="1"/>
  <bookViews>
    <workbookView xWindow="0" yWindow="0" windowWidth="15360" windowHeight="763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H85" i="4"/>
  <c r="E85" i="4"/>
  <c r="BB10" i="4"/>
  <c r="AT10" i="4"/>
  <c r="AL10" i="4"/>
  <c r="W10" i="4"/>
  <c r="I10" i="4"/>
  <c r="B10" i="4"/>
  <c r="AT8" i="4"/>
  <c r="AL8" i="4"/>
  <c r="AD8" i="4"/>
  <c r="P8" i="4"/>
  <c r="I8" i="4"/>
  <c r="B8"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<sst xmlns="http://schemas.openxmlformats.org/spreadsheetml/2006/main" count="225" uniqueCount="112">
  <si>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</si>
  <si>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</si>
  <si>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</si>
  <si>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</si>
  <si>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</si>
  <si>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</si>
  <si>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</si>
  <si>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</si>
  <si>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</si>
  <si>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</si>
  <si>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</si>
  <si>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</si>
  <si>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</si>
  <si>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</si>
  <si>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</si>
  <si>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</si>
  <si>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</si>
  <si>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</si>
  <si>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</si>
  <si>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</si>
  <si>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</si>
  <si>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</si>
  <si>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</si>
  <si>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</si>
  <si>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</si>
  <si>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</si>
  <si>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</si>
  <si>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</si>
  <si>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</si>
  <si>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</si>
  <si>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</si>
  <si>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</si>
  <si>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</si>
  <si>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</si>
  <si>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</si>
  <si>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</si>
  <si>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</si>
  <si>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</si>
  <si>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</si>
  <si>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</si>
  <si>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</si>
  <si>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</si>
  <si>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</si>
  <si>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</si>
  <si>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</si>
  <si>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</si>
  <si>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</si>
  <si>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</si>
  <si>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</si>
  <si>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</si>
  <si>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</si>
  <si>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</si>
  <si>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</si>
  <si>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</si>
  <si>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</si>
  <si>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</si>
  <si>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</si>
  <si>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</si>
  <si>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</si>
  <si>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</si>
  <si>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</si>
  <si>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</si>
  <si>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</si>
  <si>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</si>
  <si>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</si>
  <si>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</si>
  <si>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</si>
  <si>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</si>
  <si>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</si>
  <si>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</si>
  <si>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</si>
  <si>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</si>
  <si>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</si>
  <si>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</si>
  <si>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</si>
  <si>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</si>
  <si>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</si>
  <si>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</si>
  <si>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</si>
  <si>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</si>
  <si>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</si>
  <si>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</si>
  <si>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</si>
  <si>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</si>
  <si>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</si>
  <si>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</si>
  <si>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</si>
  <si>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</si>
  <si>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</si>
  <si>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</si>
  <si>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</si>
  <si>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</si>
  <si>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</si>
  <si>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</si>
  <si>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</si>
  <si>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</si>
  <si>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五島市</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</si>
  <si>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</si>
  <si>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</si>
  <si>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</si>
  <si>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</si>
  <si>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</si>
  <si>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</si>
  <si>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</si>
  <si>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</si>
  <si>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</si>
  <si>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</si>
  <si>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</si>
  <si>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</si>
  <si>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の老朽化が進んでおり、今後の管路更新の費用が増大することが予想される。しかし、人口減少などにより給水収益は年々減少してきており、経営の効率化などの抜本的な見直しを進めていく必要がある。令和2年4月に法適化を予定しているので、経営環境が大きく変動することになる。「経営戦略」等に基づき、計画的な人材育成、技術継承、施設の長寿命化などに努力していく必要がある。</t>
    <rPh sb="95" eb="97">
      <t>レイワ</t>
    </rPh>
    <phoneticPr fontId="4"/>
  </si>
  <si>
    <r>
      <rPr>
        <sz val="11"/>
        <color rgb="FFFF0000"/>
        <rFont val="ＭＳ ゴシック"/>
        <family val="3"/>
        <charset val="128"/>
      </rPr>
      <t>①収益的収支比率</t>
    </r>
    <r>
      <rPr>
        <sz val="11"/>
        <color theme="1"/>
        <rFont val="ＭＳ ゴシック"/>
        <family val="3"/>
        <charset val="128"/>
      </rPr>
      <t xml:space="preserve">：事業を経営するために必要な経費を収益で賄えていない状況であり、一般会計からの赤字補てんにより運営している。特に平成28年度以降は大型事業の地方債償還が始まっており、比率が低下している。
</t>
    </r>
    <r>
      <rPr>
        <sz val="11"/>
        <color rgb="FFFF0000"/>
        <rFont val="ＭＳ ゴシック"/>
        <family val="3"/>
        <charset val="128"/>
      </rPr>
      <t>④企業債残高対給水収益比率</t>
    </r>
    <r>
      <rPr>
        <sz val="11"/>
        <color theme="1"/>
        <rFont val="ＭＳ ゴシック"/>
        <family val="3"/>
        <charset val="128"/>
      </rPr>
      <t xml:space="preserve">：類似団体平均値をかなり下回ってきたが、平成29年度以降は類似団体並みとなった。今後の老朽施設の更新による地方債の増加に注意する必要がある。
</t>
    </r>
    <r>
      <rPr>
        <sz val="11"/>
        <color rgb="FFFF0000"/>
        <rFont val="ＭＳ ゴシック"/>
        <family val="3"/>
        <charset val="128"/>
      </rPr>
      <t>⑤料金回収率</t>
    </r>
    <r>
      <rPr>
        <sz val="11"/>
        <color theme="1"/>
        <rFont val="ＭＳ ゴシック"/>
        <family val="3"/>
        <charset val="128"/>
      </rPr>
      <t xml:space="preserve">：平成28年度までは、ほぼ類似団体平均値であったが、平成29年度以降は下回っており⑥給水原価の上昇が要因である。
</t>
    </r>
    <r>
      <rPr>
        <sz val="11"/>
        <color rgb="FFFF0000"/>
        <rFont val="ＭＳ ゴシック"/>
        <family val="3"/>
        <charset val="128"/>
      </rPr>
      <t>⑥給水原価</t>
    </r>
    <r>
      <rPr>
        <sz val="11"/>
        <color theme="1"/>
        <rFont val="ＭＳ ゴシック"/>
        <family val="3"/>
        <charset val="128"/>
      </rPr>
      <t xml:space="preserve">：類似団体平均値を上回っている。特に平成29年度以降が大きく上回っているが、一部簡易水道を上水道に統合し残った簡易水道は2次離島地区であるため有収水量に対する費用が大きくなったことが給水原価上昇の要因である。一層の経費削減、有収率向上を図る必要がある。
</t>
    </r>
    <r>
      <rPr>
        <sz val="11"/>
        <color rgb="FFFF0000"/>
        <rFont val="ＭＳ ゴシック"/>
        <family val="3"/>
        <charset val="128"/>
      </rPr>
      <t>⑦施設利用率</t>
    </r>
    <r>
      <rPr>
        <sz val="11"/>
        <color theme="1"/>
        <rFont val="ＭＳ ゴシック"/>
        <family val="3"/>
        <charset val="128"/>
      </rPr>
      <t xml:space="preserve">：平成28年度までは類似団体平均値を上回っていたものの、一部簡易水道を上水道に統合した平成29年度以降は下回っている。今後、給水人口の減少が見込まれることから更新時にはダウンサイジング等を検討する必要がある。
</t>
    </r>
    <r>
      <rPr>
        <sz val="11"/>
        <color rgb="FFFF0000"/>
        <rFont val="ＭＳ ゴシック"/>
        <family val="3"/>
        <charset val="128"/>
      </rPr>
      <t>⑧有収率</t>
    </r>
    <r>
      <rPr>
        <sz val="11"/>
        <color theme="1"/>
        <rFont val="ＭＳ ゴシック"/>
        <family val="3"/>
        <charset val="128"/>
      </rPr>
      <t>：類似団体平均値と比較し、依然として低い状況にある。主として漏水が要因であり、引き続き漏水対策、老朽管路の更新など計画的に取り組む必要がある。</t>
    </r>
    <rPh sb="70" eb="72">
      <t>イコウ</t>
    </rPh>
    <rPh sb="135" eb="137">
      <t>ヘイセイ</t>
    </rPh>
    <rPh sb="139" eb="140">
      <t>ネン</t>
    </rPh>
    <rPh sb="140" eb="141">
      <t>ド</t>
    </rPh>
    <rPh sb="141" eb="143">
      <t>イコウ</t>
    </rPh>
    <rPh sb="144" eb="146">
      <t>ルイジ</t>
    </rPh>
    <rPh sb="146" eb="148">
      <t>ダンタイ</t>
    </rPh>
    <rPh sb="148" eb="149">
      <t>ナミ</t>
    </rPh>
    <rPh sb="218" eb="220">
      <t>ヘイセイ</t>
    </rPh>
    <rPh sb="222" eb="223">
      <t>ネン</t>
    </rPh>
    <rPh sb="223" eb="224">
      <t>ド</t>
    </rPh>
    <rPh sb="224" eb="226">
      <t>イコウ</t>
    </rPh>
    <rPh sb="227" eb="229">
      <t>シタマワ</t>
    </rPh>
    <rPh sb="234" eb="236">
      <t>キュウスイ</t>
    </rPh>
    <rPh sb="236" eb="238">
      <t>ゲンカ</t>
    </rPh>
    <rPh sb="239" eb="241">
      <t>ジョウショウ</t>
    </rPh>
    <rPh sb="242" eb="244">
      <t>ヨウイン</t>
    </rPh>
    <rPh sb="263" eb="265">
      <t>ウワマワ</t>
    </rPh>
    <rPh sb="270" eb="271">
      <t>トク</t>
    </rPh>
    <rPh sb="272" eb="274">
      <t>ヘイセイ</t>
    </rPh>
    <rPh sb="276" eb="277">
      <t>ネン</t>
    </rPh>
    <rPh sb="277" eb="278">
      <t>ド</t>
    </rPh>
    <rPh sb="278" eb="280">
      <t>イコウ</t>
    </rPh>
    <rPh sb="281" eb="282">
      <t>オオ</t>
    </rPh>
    <rPh sb="284" eb="286">
      <t>ウワマワ</t>
    </rPh>
    <rPh sb="292" eb="294">
      <t>イチブ</t>
    </rPh>
    <rPh sb="294" eb="296">
      <t>カンイ</t>
    </rPh>
    <rPh sb="296" eb="298">
      <t>スイドウ</t>
    </rPh>
    <rPh sb="299" eb="302">
      <t>ジョウスイドウ</t>
    </rPh>
    <rPh sb="303" eb="305">
      <t>トウゴウ</t>
    </rPh>
    <rPh sb="306" eb="307">
      <t>ノコ</t>
    </rPh>
    <rPh sb="309" eb="311">
      <t>カンイ</t>
    </rPh>
    <rPh sb="311" eb="313">
      <t>スイドウ</t>
    </rPh>
    <rPh sb="315" eb="316">
      <t>ジ</t>
    </rPh>
    <rPh sb="316" eb="318">
      <t>リトウ</t>
    </rPh>
    <rPh sb="318" eb="320">
      <t>チク</t>
    </rPh>
    <rPh sb="325" eb="327">
      <t>ユウシュウ</t>
    </rPh>
    <rPh sb="327" eb="329">
      <t>スイリョウ</t>
    </rPh>
    <rPh sb="330" eb="331">
      <t>タイ</t>
    </rPh>
    <rPh sb="333" eb="335">
      <t>ヒヨウ</t>
    </rPh>
    <rPh sb="336" eb="337">
      <t>オオ</t>
    </rPh>
    <rPh sb="345" eb="347">
      <t>キュウスイ</t>
    </rPh>
    <rPh sb="363" eb="365">
      <t>サクゲン</t>
    </rPh>
    <rPh sb="397" eb="399">
      <t>ルイジ</t>
    </rPh>
    <rPh sb="399" eb="401">
      <t>ダンタイ</t>
    </rPh>
    <rPh sb="401" eb="404">
      <t>ヘイキンチ</t>
    </rPh>
    <rPh sb="405" eb="407">
      <t>ウワマワ</t>
    </rPh>
    <rPh sb="415" eb="417">
      <t>イチブ</t>
    </rPh>
    <rPh sb="417" eb="421">
      <t>カンイスイドウ</t>
    </rPh>
    <rPh sb="422" eb="425">
      <t>ジョウスイドウ</t>
    </rPh>
    <rPh sb="426" eb="428">
      <t>トウゴウ</t>
    </rPh>
    <rPh sb="430" eb="432">
      <t>ヘイセイ</t>
    </rPh>
    <rPh sb="434" eb="435">
      <t>ネン</t>
    </rPh>
    <rPh sb="435" eb="436">
      <t>ド</t>
    </rPh>
    <rPh sb="436" eb="438">
      <t>イコウ</t>
    </rPh>
    <rPh sb="439" eb="441">
      <t>シタマワ</t>
    </rPh>
    <rPh sb="446" eb="448">
      <t>コンゴ</t>
    </rPh>
    <rPh sb="449" eb="451">
      <t>キュウスイ</t>
    </rPh>
    <rPh sb="451" eb="453">
      <t>ジンコウ</t>
    </rPh>
    <rPh sb="454" eb="456">
      <t>ゲンショウ</t>
    </rPh>
    <rPh sb="457" eb="459">
      <t>ミコ</t>
    </rPh>
    <rPh sb="466" eb="468">
      <t>コウシン</t>
    </rPh>
    <rPh sb="468" eb="469">
      <t>ジ</t>
    </rPh>
    <rPh sb="479" eb="480">
      <t>トウ</t>
    </rPh>
    <rPh sb="481" eb="483">
      <t>ケントウ</t>
    </rPh>
    <rPh sb="485" eb="487">
      <t>ヒツヨウ</t>
    </rPh>
    <rPh sb="522" eb="523">
      <t>シュ</t>
    </rPh>
    <rPh sb="529" eb="531">
      <t>ヨウイン</t>
    </rPh>
    <rPh sb="535" eb="536">
      <t>ヒ</t>
    </rPh>
    <rPh sb="537" eb="538">
      <t>ツヅ</t>
    </rPh>
    <rPh sb="539" eb="543">
      <t>ロウスイタイサク</t>
    </rPh>
    <rPh sb="544" eb="546">
      <t>ロウキュウ</t>
    </rPh>
    <rPh sb="546" eb="548">
      <t>カンロ</t>
    </rPh>
    <rPh sb="549" eb="551">
      <t>コウシン</t>
    </rPh>
    <rPh sb="553" eb="556">
      <t>ケイカクテキ</t>
    </rPh>
    <rPh sb="557" eb="558">
      <t>ト</t>
    </rPh>
    <rPh sb="559" eb="560">
      <t>ク</t>
    </rPh>
    <rPh sb="561" eb="563">
      <t>ヒツヨウ</t>
    </rPh>
    <phoneticPr fontId="4"/>
  </si>
  <si>
    <r>
      <rPr>
        <sz val="11"/>
        <color rgb="FFFF0000"/>
        <rFont val="ＭＳ ゴシック"/>
        <family val="3"/>
        <charset val="128"/>
      </rPr>
      <t>③管路更新率</t>
    </r>
    <r>
      <rPr>
        <sz val="11"/>
        <color theme="1"/>
        <rFont val="ＭＳ ゴシック"/>
        <family val="3"/>
        <charset val="128"/>
      </rPr>
      <t>：平成29年4月に一部の簡易水道を上水道に統合するに当たり、その移行準備として類似団体平均値より高い比率で管路更新を進めてきている。しかし総体としては老朽化が進行しており、計画的に更新を進めていく必要があ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</si>
</sst>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2.21</c:v>
                </c:pt>
                <c:pt idx="1">
                  <c:v>1.59</c:v>
                </c:pt>
                <c:pt idx="2">
                  <c:v>1.23</c:v>
                </c:pt>
                <c:pt idx="3">
                  <c:v>1.56</c:v>
                </c:pt>
                <c:pt idx="4">
                  <c:v>0.65</c:v>
                </c:pt>
              </c:numCache>
            </c:numRef>
          </c:val>
          <c:extLst>
            <c:ext xmlns:c16="http://schemas.microsoft.com/office/drawing/2014/chart" uri="{C3380CC4-5D6E-409C-BE32-E72D297353CC}">
              <c16:uniqueId val="{00000000-DF09-4F50-ACE9-858AED3FA262}"/>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0.55000000000000004</c:v>
                </c:pt>
                <c:pt idx="1">
                  <c:v>0.54</c:v>
                </c:pt>
                <c:pt idx="2">
                  <c:v>0.43</c:v>
                </c:pt>
                <c:pt idx="3">
                  <c:v>0.72</c:v>
                </c:pt>
                <c:pt idx="4">
                  <c:v>0.53</c:v>
                </c:pt>
              </c:numCache>
            </c:numRef>
          </c:val>
          <c:smooth val="0"/>
          <c:extLst>
            <c:ext xmlns:c16="http://schemas.microsoft.com/office/drawing/2014/chart" uri="{C3380CC4-5D6E-409C-BE32-E72D297353CC}">
              <c16:uniqueId val="{00000001-DF09-4F50-ACE9-858AED3FA262}"/>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61.67</c:v>
                </c:pt>
                <c:pt idx="1">
                  <c:v>60.04</c:v>
                </c:pt>
                <c:pt idx="2">
                  <c:v>63.29</c:v>
                </c:pt>
                <c:pt idx="3">
                  <c:v>54.09</c:v>
                </c:pt>
                <c:pt idx="4">
                  <c:v>55.32</c:v>
                </c:pt>
              </c:numCache>
            </c:numRef>
          </c:val>
          <c:extLst>
            <c:ext xmlns:c16="http://schemas.microsoft.com/office/drawing/2014/chart" uri="{C3380CC4-5D6E-409C-BE32-E72D297353CC}">
              <c16:uniqueId val="{00000000-B35E-4E70-906A-6B60AE549057}"/>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60.68</c:v>
                </c:pt>
                <c:pt idx="1">
                  <c:v>59.87</c:v>
                </c:pt>
                <c:pt idx="2">
                  <c:v>59.59</c:v>
                </c:pt>
                <c:pt idx="3">
                  <c:v>57.3</c:v>
                </c:pt>
                <c:pt idx="4">
                  <c:v>56.76</c:v>
                </c:pt>
              </c:numCache>
            </c:numRef>
          </c:val>
          <c:smooth val="0"/>
          <c:extLst>
            <c:ext xmlns:c16="http://schemas.microsoft.com/office/drawing/2014/chart" uri="{C3380CC4-5D6E-409C-BE32-E72D297353CC}">
              <c16:uniqueId val="{00000001-B35E-4E70-906A-6B60AE549057}"/>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71.69</c:v>
                </c:pt>
                <c:pt idx="1">
                  <c:v>72.13</c:v>
                </c:pt>
                <c:pt idx="2">
                  <c:v>68.23</c:v>
                </c:pt>
                <c:pt idx="3">
                  <c:v>68.349999999999994</c:v>
                </c:pt>
                <c:pt idx="4">
                  <c:v>64.77</c:v>
                </c:pt>
              </c:numCache>
            </c:numRef>
          </c:val>
          <c:extLst>
            <c:ext xmlns:c16="http://schemas.microsoft.com/office/drawing/2014/chart" uri="{C3380CC4-5D6E-409C-BE32-E72D297353CC}">
              <c16:uniqueId val="{00000000-C825-4112-AC02-A5595E712E00}"/>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75.760000000000005</c:v>
                </c:pt>
                <c:pt idx="1">
                  <c:v>75.48</c:v>
                </c:pt>
                <c:pt idx="2">
                  <c:v>74.64</c:v>
                </c:pt>
                <c:pt idx="3">
                  <c:v>72.42</c:v>
                </c:pt>
                <c:pt idx="4">
                  <c:v>73.069999999999993</c:v>
                </c:pt>
              </c:numCache>
            </c:numRef>
          </c:val>
          <c:smooth val="0"/>
          <c:extLst>
            <c:ext xmlns:c16="http://schemas.microsoft.com/office/drawing/2014/chart" uri="{C3380CC4-5D6E-409C-BE32-E72D297353CC}">
              <c16:uniqueId val="{00000001-C825-4112-AC02-A5595E712E00}"/>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81.569999999999993</c:v>
                </c:pt>
                <c:pt idx="1">
                  <c:v>77.569999999999993</c:v>
                </c:pt>
                <c:pt idx="2">
                  <c:v>75.34</c:v>
                </c:pt>
                <c:pt idx="3">
                  <c:v>75.12</c:v>
                </c:pt>
                <c:pt idx="4">
                  <c:v>74.12</c:v>
                </c:pt>
              </c:numCache>
            </c:numRef>
          </c:val>
          <c:extLst>
            <c:ext xmlns:c16="http://schemas.microsoft.com/office/drawing/2014/chart" uri="{C3380CC4-5D6E-409C-BE32-E72D297353CC}">
              <c16:uniqueId val="{00000000-20DB-4707-BF50-6F61D303ED92}"/>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77.48</c:v>
                </c:pt>
                <c:pt idx="1">
                  <c:v>76.02</c:v>
                </c:pt>
                <c:pt idx="2">
                  <c:v>77.66</c:v>
                </c:pt>
                <c:pt idx="3">
                  <c:v>78.510000000000005</c:v>
                </c:pt>
                <c:pt idx="4">
                  <c:v>77.91</c:v>
                </c:pt>
              </c:numCache>
            </c:numRef>
          </c:val>
          <c:smooth val="0"/>
          <c:extLst>
            <c:ext xmlns:c16="http://schemas.microsoft.com/office/drawing/2014/chart" uri="{C3380CC4-5D6E-409C-BE32-E72D297353CC}">
              <c16:uniqueId val="{00000001-20DB-4707-BF50-6F61D303ED92}"/>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79-44C0-A228-7F6B3522B53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79-44C0-A228-7F6B3522B53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CA-4CE2-906A-7DB993889DA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CA-4CE2-906A-7DB993889DA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12-4314-9167-2BBB778A603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12-4314-9167-2BBB778A603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81-47F4-8FB8-9399DB439147}"/>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81-47F4-8FB8-9399DB439147}"/>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740.45</c:v>
                </c:pt>
                <c:pt idx="1">
                  <c:v>710.18</c:v>
                </c:pt>
                <c:pt idx="2">
                  <c:v>681.53</c:v>
                </c:pt>
                <c:pt idx="3">
                  <c:v>1067.9100000000001</c:v>
                </c:pt>
                <c:pt idx="4">
                  <c:v>1009.68</c:v>
                </c:pt>
              </c:numCache>
            </c:numRef>
          </c:val>
          <c:extLst>
            <c:ext xmlns:c16="http://schemas.microsoft.com/office/drawing/2014/chart" uri="{C3380CC4-5D6E-409C-BE32-E72D297353CC}">
              <c16:uniqueId val="{00000000-4009-4A3B-9F5D-CDCF8531249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1285.3599999999999</c:v>
                </c:pt>
                <c:pt idx="1">
                  <c:v>1246.73</c:v>
                </c:pt>
                <c:pt idx="2">
                  <c:v>1281.51</c:v>
                </c:pt>
                <c:pt idx="3">
                  <c:v>1061.58</c:v>
                </c:pt>
                <c:pt idx="4">
                  <c:v>1007.7</c:v>
                </c:pt>
              </c:numCache>
            </c:numRef>
          </c:val>
          <c:smooth val="0"/>
          <c:extLst>
            <c:ext xmlns:c16="http://schemas.microsoft.com/office/drawing/2014/chart" uri="{C3380CC4-5D6E-409C-BE32-E72D297353CC}">
              <c16:uniqueId val="{00000001-4009-4A3B-9F5D-CDCF8531249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54.22</c:v>
                </c:pt>
                <c:pt idx="1">
                  <c:v>54.78</c:v>
                </c:pt>
                <c:pt idx="2">
                  <c:v>54.22</c:v>
                </c:pt>
                <c:pt idx="3">
                  <c:v>35.909999999999997</c:v>
                </c:pt>
                <c:pt idx="4">
                  <c:v>33.5</c:v>
                </c:pt>
              </c:numCache>
            </c:numRef>
          </c:val>
          <c:extLst>
            <c:ext xmlns:c16="http://schemas.microsoft.com/office/drawing/2014/chart" uri="{C3380CC4-5D6E-409C-BE32-E72D297353CC}">
              <c16:uniqueId val="{00000000-D6F7-4E75-9960-A8D37346E896}"/>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54.45</c:v>
                </c:pt>
                <c:pt idx="1">
                  <c:v>54.33</c:v>
                </c:pt>
                <c:pt idx="2">
                  <c:v>55.02</c:v>
                </c:pt>
                <c:pt idx="3">
                  <c:v>58.52</c:v>
                </c:pt>
                <c:pt idx="4">
                  <c:v>59.22</c:v>
                </c:pt>
              </c:numCache>
            </c:numRef>
          </c:val>
          <c:smooth val="0"/>
          <c:extLst>
            <c:ext xmlns:c16="http://schemas.microsoft.com/office/drawing/2014/chart" uri="{C3380CC4-5D6E-409C-BE32-E72D297353CC}">
              <c16:uniqueId val="{00000001-D6F7-4E75-9960-A8D37346E896}"/>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381.56</c:v>
                </c:pt>
                <c:pt idx="1">
                  <c:v>380.35</c:v>
                </c:pt>
                <c:pt idx="2">
                  <c:v>384.14</c:v>
                </c:pt>
                <c:pt idx="3">
                  <c:v>591.69000000000005</c:v>
                </c:pt>
                <c:pt idx="4">
                  <c:v>636.99</c:v>
                </c:pt>
              </c:numCache>
            </c:numRef>
          </c:val>
          <c:extLst>
            <c:ext xmlns:c16="http://schemas.microsoft.com/office/drawing/2014/chart" uri="{C3380CC4-5D6E-409C-BE32-E72D297353CC}">
              <c16:uniqueId val="{00000000-2A99-461E-8C3A-85DF674E2455}"/>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332.75</c:v>
                </c:pt>
                <c:pt idx="1">
                  <c:v>341.05</c:v>
                </c:pt>
                <c:pt idx="2">
                  <c:v>330.62</c:v>
                </c:pt>
                <c:pt idx="3">
                  <c:v>296.3</c:v>
                </c:pt>
                <c:pt idx="4">
                  <c:v>292.89999999999998</c:v>
                </c:pt>
              </c:numCache>
            </c:numRef>
          </c:val>
          <c:smooth val="0"/>
          <c:extLst>
            <c:ext xmlns:c16="http://schemas.microsoft.com/office/drawing/2014/chart" uri="{C3380CC4-5D6E-409C-BE32-E72D297353CC}">
              <c16:uniqueId val="{00000001-2A99-461E-8C3A-85DF674E2455}"/>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五島市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37092</v>
      </c>
      <c r="AM8" s="66"/>
      <c r="AN8" s="66"/>
      <c r="AO8" s="66"/>
      <c r="AP8" s="66"/>
      <c r="AQ8" s="66"/>
      <c r="AR8" s="66"/>
      <c r="AS8" s="66"/>
      <c r="AT8" s="65">
        <f>データ!$S$6</f>
        <v>420.1</v>
      </c>
      <c r="AU8" s="65"/>
      <c r="AV8" s="65"/>
      <c r="AW8" s="65"/>
      <c r="AX8" s="65"/>
      <c r="AY8" s="65"/>
      <c r="AZ8" s="65"/>
      <c r="BA8" s="65"/>
      <c r="BB8" s="65">
        <f>データ!$T$6</f>
        <v>88.29</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93.75</v>
      </c>
      <c r="Q10" s="65"/>
      <c r="R10" s="65"/>
      <c r="S10" s="65"/>
      <c r="T10" s="65"/>
      <c r="U10" s="65"/>
      <c r="V10" s="65"/>
      <c r="W10" s="66">
        <f>データ!$Q$6</f>
        <v>3618</v>
      </c>
      <c r="X10" s="66"/>
      <c r="Y10" s="66"/>
      <c r="Z10" s="66"/>
      <c r="AA10" s="66"/>
      <c r="AB10" s="66"/>
      <c r="AC10" s="66"/>
      <c r="AD10" s="2"/>
      <c r="AE10" s="2"/>
      <c r="AF10" s="2"/>
      <c r="AG10" s="2"/>
      <c r="AH10" s="2"/>
      <c r="AI10" s="2"/>
      <c r="AJ10" s="2"/>
      <c r="AK10" s="2"/>
      <c r="AL10" s="66">
        <f>データ!$U$6</f>
        <v>2491</v>
      </c>
      <c r="AM10" s="66"/>
      <c r="AN10" s="66"/>
      <c r="AO10" s="66"/>
      <c r="AP10" s="66"/>
      <c r="AQ10" s="66"/>
      <c r="AR10" s="66"/>
      <c r="AS10" s="66"/>
      <c r="AT10" s="65">
        <f>データ!$V$6</f>
        <v>0.9</v>
      </c>
      <c r="AU10" s="65"/>
      <c r="AV10" s="65"/>
      <c r="AW10" s="65"/>
      <c r="AX10" s="65"/>
      <c r="AY10" s="65"/>
      <c r="AZ10" s="65"/>
      <c r="BA10" s="65"/>
      <c r="BB10" s="65">
        <f>データ!$W$6</f>
        <v>2767.78</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110</v>
      </c>
      <c r="BM16" s="50"/>
      <c r="BN16" s="50"/>
      <c r="BO16" s="50"/>
      <c r="BP16" s="50"/>
      <c r="BQ16" s="50"/>
      <c r="BR16" s="50"/>
      <c r="BS16" s="50"/>
      <c r="BT16" s="50"/>
      <c r="BU16" s="50"/>
      <c r="BV16" s="50"/>
      <c r="BW16" s="50"/>
      <c r="BX16" s="50"/>
      <c r="BY16" s="50"/>
      <c r="BZ16" s="5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111</v>
      </c>
      <c r="BM47" s="50"/>
      <c r="BN47" s="50"/>
      <c r="BO47" s="50"/>
      <c r="BP47" s="50"/>
      <c r="BQ47" s="50"/>
      <c r="BR47" s="50"/>
      <c r="BS47" s="50"/>
      <c r="BT47" s="50"/>
      <c r="BU47" s="50"/>
      <c r="BV47" s="50"/>
      <c r="BW47" s="50"/>
      <c r="BX47" s="50"/>
      <c r="BY47" s="50"/>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109</v>
      </c>
      <c r="BM66" s="50"/>
      <c r="BN66" s="50"/>
      <c r="BO66" s="50"/>
      <c r="BP66" s="50"/>
      <c r="BQ66" s="50"/>
      <c r="BR66" s="50"/>
      <c r="BS66" s="50"/>
      <c r="BT66" s="50"/>
      <c r="BU66" s="50"/>
      <c r="BV66" s="50"/>
      <c r="BW66" s="50"/>
      <c r="BX66" s="50"/>
      <c r="BY66" s="50"/>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42</v>
      </c>
      <c r="H85" s="27" t="str">
        <f>データ!BO6</f>
        <v>【1,074.14】</v>
      </c>
      <c r="I85" s="27" t="str">
        <f>データ!BZ6</f>
        <v>【54.36】</v>
      </c>
      <c r="J85" s="27" t="str">
        <f>データ!CK6</f>
        <v>【296.40】</v>
      </c>
      <c r="K85" s="27" t="str">
        <f>データ!CV6</f>
        <v>【55.95】</v>
      </c>
      <c r="L85" s="27" t="str">
        <f>データ!DG6</f>
        <v>【73.77】</v>
      </c>
      <c r="M85" s="27" t="s">
        <v>42</v>
      </c>
      <c r="N85" s="27" t="s">
        <v>41</v>
      </c>
      <c r="O85" s="27" t="str">
        <f>データ!EN6</f>
        <v>【0.54】</v>
      </c>
    </row>
  </sheetData>
  <sheetProtection algorithmName="SHA-512" hashValue="oq4/GLtTiTMBhyqY7g0H0lKQM0HIDdWV0udBV3T2zTukkkgxVCGs9U3XN/zkBXYdalE+OXpKi7MjHlFGOHKc0w==" saltValue="Lu67ephMaj40c/QfLBQIg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422118</v>
      </c>
      <c r="D6" s="34">
        <f t="shared" si="3"/>
        <v>47</v>
      </c>
      <c r="E6" s="34">
        <f t="shared" si="3"/>
        <v>1</v>
      </c>
      <c r="F6" s="34">
        <f t="shared" si="3"/>
        <v>0</v>
      </c>
      <c r="G6" s="34">
        <f t="shared" si="3"/>
        <v>0</v>
      </c>
      <c r="H6" s="34" t="str">
        <f t="shared" si="3"/>
        <v>長崎県　五島市</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93.75</v>
      </c>
      <c r="Q6" s="35">
        <f t="shared" si="3"/>
        <v>3618</v>
      </c>
      <c r="R6" s="35">
        <f t="shared" si="3"/>
        <v>37092</v>
      </c>
      <c r="S6" s="35">
        <f t="shared" si="3"/>
        <v>420.1</v>
      </c>
      <c r="T6" s="35">
        <f t="shared" si="3"/>
        <v>88.29</v>
      </c>
      <c r="U6" s="35">
        <f t="shared" si="3"/>
        <v>2491</v>
      </c>
      <c r="V6" s="35">
        <f t="shared" si="3"/>
        <v>0.9</v>
      </c>
      <c r="W6" s="35">
        <f t="shared" si="3"/>
        <v>2767.78</v>
      </c>
      <c r="X6" s="36">
        <f>IF(X7="",NA(),X7)</f>
        <v>81.569999999999993</v>
      </c>
      <c r="Y6" s="36">
        <f t="shared" ref="Y6:AG6" si="4">IF(Y7="",NA(),Y7)</f>
        <v>77.569999999999993</v>
      </c>
      <c r="Z6" s="36">
        <f t="shared" si="4"/>
        <v>75.34</v>
      </c>
      <c r="AA6" s="36">
        <f t="shared" si="4"/>
        <v>75.12</v>
      </c>
      <c r="AB6" s="36">
        <f t="shared" si="4"/>
        <v>74.12</v>
      </c>
      <c r="AC6" s="36">
        <f t="shared" si="4"/>
        <v>77.48</v>
      </c>
      <c r="AD6" s="36">
        <f t="shared" si="4"/>
        <v>76.02</v>
      </c>
      <c r="AE6" s="36">
        <f t="shared" si="4"/>
        <v>77.66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740.45</v>
      </c>
      <c r="BF6" s="36">
        <f t="shared" ref="BF6:BN6" si="7">IF(BF7="",NA(),BF7)</f>
        <v>710.18</v>
      </c>
      <c r="BG6" s="36">
        <f t="shared" si="7"/>
        <v>681.53</v>
      </c>
      <c r="BH6" s="36">
        <f t="shared" si="7"/>
        <v>1067.9100000000001</v>
      </c>
      <c r="BI6" s="36">
        <f t="shared" si="7"/>
        <v>1009.68</v>
      </c>
      <c r="BJ6" s="36">
        <f t="shared" si="7"/>
        <v>1285.3599999999999</v>
      </c>
      <c r="BK6" s="36">
        <f t="shared" si="7"/>
        <v>1246.73</v>
      </c>
      <c r="BL6" s="36">
        <f t="shared" si="7"/>
        <v>1281.51</v>
      </c>
      <c r="BM6" s="36">
        <f t="shared" si="7"/>
        <v>1061.58</v>
      </c>
      <c r="BN6" s="36">
        <f t="shared" si="7"/>
        <v>1007.7</v>
      </c>
      <c r="BO6" s="35" t="str">
        <f>IF(BO7="","",IF(BO7="-","【-】","【"&amp;SUBSTITUTE(TEXT(BO7,"#,##0.00"),"-","△")&amp;"】"))</f>
        <v>【1,074.14】</v>
      </c>
      <c r="BP6" s="36">
        <f>IF(BP7="",NA(),BP7)</f>
        <v>54.22</v>
      </c>
      <c r="BQ6" s="36">
        <f t="shared" ref="BQ6:BY6" si="8">IF(BQ7="",NA(),BQ7)</f>
        <v>54.78</v>
      </c>
      <c r="BR6" s="36">
        <f t="shared" si="8"/>
        <v>54.22</v>
      </c>
      <c r="BS6" s="36">
        <f t="shared" si="8"/>
        <v>35.909999999999997</v>
      </c>
      <c r="BT6" s="36">
        <f t="shared" si="8"/>
        <v>33.5</v>
      </c>
      <c r="BU6" s="36">
        <f t="shared" si="8"/>
        <v>54.45</v>
      </c>
      <c r="BV6" s="36">
        <f t="shared" si="8"/>
        <v>54.33</v>
      </c>
      <c r="BW6" s="36">
        <f t="shared" si="8"/>
        <v>55.02</v>
      </c>
      <c r="BX6" s="36">
        <f t="shared" si="8"/>
        <v>58.52</v>
      </c>
      <c r="BY6" s="36">
        <f t="shared" si="8"/>
        <v>59.22</v>
      </c>
      <c r="BZ6" s="35" t="str">
        <f>IF(BZ7="","",IF(BZ7="-","【-】","【"&amp;SUBSTITUTE(TEXT(BZ7,"#,##0.00"),"-","△")&amp;"】"))</f>
        <v>【54.36】</v>
      </c>
      <c r="CA6" s="36">
        <f>IF(CA7="",NA(),CA7)</f>
        <v>381.56</v>
      </c>
      <c r="CB6" s="36">
        <f t="shared" ref="CB6:CJ6" si="9">IF(CB7="",NA(),CB7)</f>
        <v>380.35</v>
      </c>
      <c r="CC6" s="36">
        <f t="shared" si="9"/>
        <v>384.14</v>
      </c>
      <c r="CD6" s="36">
        <f t="shared" si="9"/>
        <v>591.69000000000005</v>
      </c>
      <c r="CE6" s="36">
        <f t="shared" si="9"/>
        <v>636.99</v>
      </c>
      <c r="CF6" s="36">
        <f t="shared" si="9"/>
        <v>332.75</v>
      </c>
      <c r="CG6" s="36">
        <f t="shared" si="9"/>
        <v>341.05</v>
      </c>
      <c r="CH6" s="36">
        <f t="shared" si="9"/>
        <v>330.62</v>
      </c>
      <c r="CI6" s="36">
        <f t="shared" si="9"/>
        <v>296.3</v>
      </c>
      <c r="CJ6" s="36">
        <f t="shared" si="9"/>
        <v>292.89999999999998</v>
      </c>
      <c r="CK6" s="35" t="str">
        <f>IF(CK7="","",IF(CK7="-","【-】","【"&amp;SUBSTITUTE(TEXT(CK7,"#,##0.00"),"-","△")&amp;"】"))</f>
        <v>【296.40】</v>
      </c>
      <c r="CL6" s="36">
        <f>IF(CL7="",NA(),CL7)</f>
        <v>61.67</v>
      </c>
      <c r="CM6" s="36">
        <f t="shared" ref="CM6:CU6" si="10">IF(CM7="",NA(),CM7)</f>
        <v>60.04</v>
      </c>
      <c r="CN6" s="36">
        <f t="shared" si="10"/>
        <v>63.29</v>
      </c>
      <c r="CO6" s="36">
        <f t="shared" si="10"/>
        <v>54.09</v>
      </c>
      <c r="CP6" s="36">
        <f t="shared" si="10"/>
        <v>55.32</v>
      </c>
      <c r="CQ6" s="36">
        <f t="shared" si="10"/>
        <v>60.68</v>
      </c>
      <c r="CR6" s="36">
        <f t="shared" si="10"/>
        <v>59.87</v>
      </c>
      <c r="CS6" s="36">
        <f t="shared" si="10"/>
        <v>59.59</v>
      </c>
      <c r="CT6" s="36">
        <f t="shared" si="10"/>
        <v>57.3</v>
      </c>
      <c r="CU6" s="36">
        <f t="shared" si="10"/>
        <v>56.76</v>
      </c>
      <c r="CV6" s="35" t="str">
        <f>IF(CV7="","",IF(CV7="-","【-】","【"&amp;SUBSTITUTE(TEXT(CV7,"#,##0.00"),"-","△")&amp;"】"))</f>
        <v>【55.95】</v>
      </c>
      <c r="CW6" s="36">
        <f>IF(CW7="",NA(),CW7)</f>
        <v>71.69</v>
      </c>
      <c r="CX6" s="36">
        <f t="shared" ref="CX6:DF6" si="11">IF(CX7="",NA(),CX7)</f>
        <v>72.13</v>
      </c>
      <c r="CY6" s="36">
        <f t="shared" si="11"/>
        <v>68.23</v>
      </c>
      <c r="CZ6" s="36">
        <f t="shared" si="11"/>
        <v>68.349999999999994</v>
      </c>
      <c r="DA6" s="36">
        <f t="shared" si="11"/>
        <v>64.77</v>
      </c>
      <c r="DB6" s="36">
        <f t="shared" si="11"/>
        <v>75.760000000000005</v>
      </c>
      <c r="DC6" s="36">
        <f t="shared" si="11"/>
        <v>75.48</v>
      </c>
      <c r="DD6" s="36">
        <f t="shared" si="11"/>
        <v>74.64</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2.21</v>
      </c>
      <c r="EE6" s="36">
        <f t="shared" ref="EE6:EM6" si="14">IF(EE7="",NA(),EE7)</f>
        <v>1.59</v>
      </c>
      <c r="EF6" s="36">
        <f t="shared" si="14"/>
        <v>1.23</v>
      </c>
      <c r="EG6" s="36">
        <f t="shared" si="14"/>
        <v>1.56</v>
      </c>
      <c r="EH6" s="36">
        <f t="shared" si="14"/>
        <v>0.65</v>
      </c>
      <c r="EI6" s="36">
        <f t="shared" si="14"/>
        <v>0.55000000000000004</v>
      </c>
      <c r="EJ6" s="36">
        <f t="shared" si="14"/>
        <v>0.54</v>
      </c>
      <c r="EK6" s="36">
        <f t="shared" si="14"/>
        <v>0.43</v>
      </c>
      <c r="EL6" s="36">
        <f t="shared" si="14"/>
        <v>0.72</v>
      </c>
      <c r="EM6" s="36">
        <f t="shared" si="14"/>
        <v>0.53</v>
      </c>
      <c r="EN6" s="35" t="str">
        <f>IF(EN7="","",IF(EN7="-","【-】","【"&amp;SUBSTITUTE(TEXT(EN7,"#,##0.00"),"-","△")&amp;"】"))</f>
        <v>【0.54】</v>
      </c>
    </row>
    <row r="7" spans="1:144" s="37" customFormat="1" x14ac:dyDescent="0.15">
      <c r="A7" s="29"/>
      <c r="B7" s="38">
        <v>2018</v>
      </c>
      <c r="C7" s="38">
        <v>422118</v>
      </c>
      <c r="D7" s="38">
        <v>47</v>
      </c>
      <c r="E7" s="38">
        <v>1</v>
      </c>
      <c r="F7" s="38">
        <v>0</v>
      </c>
      <c r="G7" s="38">
        <v>0</v>
      </c>
      <c r="H7" s="38" t="s">
        <v>96</v>
      </c>
      <c r="I7" s="38" t="s">
        <v>97</v>
      </c>
      <c r="J7" s="38" t="s">
        <v>98</v>
      </c>
      <c r="K7" s="38" t="s">
        <v>99</v>
      </c>
      <c r="L7" s="38" t="s">
        <v>100</v>
      </c>
      <c r="M7" s="38" t="s">
        <v>101</v>
      </c>
      <c r="N7" s="39" t="s">
        <v>102</v>
      </c>
      <c r="O7" s="39" t="s">
        <v>103</v>
      </c>
      <c r="P7" s="39">
        <v>93.75</v>
      </c>
      <c r="Q7" s="39">
        <v>3618</v>
      </c>
      <c r="R7" s="39">
        <v>37092</v>
      </c>
      <c r="S7" s="39">
        <v>420.1</v>
      </c>
      <c r="T7" s="39">
        <v>88.29</v>
      </c>
      <c r="U7" s="39">
        <v>2491</v>
      </c>
      <c r="V7" s="39">
        <v>0.9</v>
      </c>
      <c r="W7" s="39">
        <v>2767.78</v>
      </c>
      <c r="X7" s="39">
        <v>81.569999999999993</v>
      </c>
      <c r="Y7" s="39">
        <v>77.569999999999993</v>
      </c>
      <c r="Z7" s="39">
        <v>75.34</v>
      </c>
      <c r="AA7" s="39">
        <v>75.12</v>
      </c>
      <c r="AB7" s="39">
        <v>74.12</v>
      </c>
      <c r="AC7" s="39">
        <v>77.48</v>
      </c>
      <c r="AD7" s="39">
        <v>76.02</v>
      </c>
      <c r="AE7" s="39">
        <v>77.66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740.45</v>
      </c>
      <c r="BF7" s="39">
        <v>710.18</v>
      </c>
      <c r="BG7" s="39">
        <v>681.53</v>
      </c>
      <c r="BH7" s="39">
        <v>1067.9100000000001</v>
      </c>
      <c r="BI7" s="39">
        <v>1009.68</v>
      </c>
      <c r="BJ7" s="39">
        <v>1285.3599999999999</v>
      </c>
      <c r="BK7" s="39">
        <v>1246.73</v>
      </c>
      <c r="BL7" s="39">
        <v>1281.51</v>
      </c>
      <c r="BM7" s="39">
        <v>1061.58</v>
      </c>
      <c r="BN7" s="39">
        <v>1007.7</v>
      </c>
      <c r="BO7" s="39">
        <v>1074.1400000000001</v>
      </c>
      <c r="BP7" s="39">
        <v>54.22</v>
      </c>
      <c r="BQ7" s="39">
        <v>54.78</v>
      </c>
      <c r="BR7" s="39">
        <v>54.22</v>
      </c>
      <c r="BS7" s="39">
        <v>35.909999999999997</v>
      </c>
      <c r="BT7" s="39">
        <v>33.5</v>
      </c>
      <c r="BU7" s="39">
        <v>54.45</v>
      </c>
      <c r="BV7" s="39">
        <v>54.33</v>
      </c>
      <c r="BW7" s="39">
        <v>55.02</v>
      </c>
      <c r="BX7" s="39">
        <v>58.52</v>
      </c>
      <c r="BY7" s="39">
        <v>59.22</v>
      </c>
      <c r="BZ7" s="39">
        <v>54.36</v>
      </c>
      <c r="CA7" s="39">
        <v>381.56</v>
      </c>
      <c r="CB7" s="39">
        <v>380.35</v>
      </c>
      <c r="CC7" s="39">
        <v>384.14</v>
      </c>
      <c r="CD7" s="39">
        <v>591.69000000000005</v>
      </c>
      <c r="CE7" s="39">
        <v>636.99</v>
      </c>
      <c r="CF7" s="39">
        <v>332.75</v>
      </c>
      <c r="CG7" s="39">
        <v>341.05</v>
      </c>
      <c r="CH7" s="39">
        <v>330.62</v>
      </c>
      <c r="CI7" s="39">
        <v>296.3</v>
      </c>
      <c r="CJ7" s="39">
        <v>292.89999999999998</v>
      </c>
      <c r="CK7" s="39">
        <v>296.39999999999998</v>
      </c>
      <c r="CL7" s="39">
        <v>61.67</v>
      </c>
      <c r="CM7" s="39">
        <v>60.04</v>
      </c>
      <c r="CN7" s="39">
        <v>63.29</v>
      </c>
      <c r="CO7" s="39">
        <v>54.09</v>
      </c>
      <c r="CP7" s="39">
        <v>55.32</v>
      </c>
      <c r="CQ7" s="39">
        <v>60.68</v>
      </c>
      <c r="CR7" s="39">
        <v>59.87</v>
      </c>
      <c r="CS7" s="39">
        <v>59.59</v>
      </c>
      <c r="CT7" s="39">
        <v>57.3</v>
      </c>
      <c r="CU7" s="39">
        <v>56.76</v>
      </c>
      <c r="CV7" s="39">
        <v>55.95</v>
      </c>
      <c r="CW7" s="39">
        <v>71.69</v>
      </c>
      <c r="CX7" s="39">
        <v>72.13</v>
      </c>
      <c r="CY7" s="39">
        <v>68.23</v>
      </c>
      <c r="CZ7" s="39">
        <v>68.349999999999994</v>
      </c>
      <c r="DA7" s="39">
        <v>64.77</v>
      </c>
      <c r="DB7" s="39">
        <v>75.760000000000005</v>
      </c>
      <c r="DC7" s="39">
        <v>75.48</v>
      </c>
      <c r="DD7" s="39">
        <v>74.64</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2.21</v>
      </c>
      <c r="EE7" s="39">
        <v>1.59</v>
      </c>
      <c r="EF7" s="39">
        <v>1.23</v>
      </c>
      <c r="EG7" s="39">
        <v>1.56</v>
      </c>
      <c r="EH7" s="39">
        <v>0.65</v>
      </c>
      <c r="EI7" s="39">
        <v>0.55000000000000004</v>
      </c>
      <c r="EJ7" s="39">
        <v>0.54</v>
      </c>
      <c r="EK7" s="39">
        <v>0.43</v>
      </c>
      <c r="EL7" s="39">
        <v>0.72</v>
      </c>
      <c r="EM7" s="39">
        <v>0.53</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2020-01-28T06:33:19Z</cp:lastPrinted>
  <dcterms:created xsi:type="dcterms:W3CDTF">2019-12-05T04:39:49Z</dcterms:created>
  <dcterms:modified xsi:type="dcterms:W3CDTF">2020-02-05T23:22:05Z</dcterms:modified>
  <cp:category/>
</cp:coreProperties>
</file>