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oya-hajime\Desktop\"/>
    </mc:Choice>
  </mc:AlternateContent>
  <workbookProtection workbookAlgorithmName="SHA-512" workbookHashValue="QKVwQPj8XwT1+8iRVjLC6henhF5HNQhHNg7VaToP/MRhsh7VqakCu7NLvGSThvDdYYXV7vyf5hJr3JTQA65gyg==" workbookSaltValue="VNda2WPRR3bAZsLkM7Dvig==" workbookSpinCount="100000" lockStructure="1"/>
  <bookViews>
    <workbookView xWindow="0" yWindow="0" windowWidth="20490" windowHeight="75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<sst xmlns="http://schemas.openxmlformats.org/spreadsheetml/2006/main" count="225" uniqueCount="112">
  <si>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</si>
  <si>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</si>
  <si>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</si>
  <si>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</si>
  <si>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</si>
  <si>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</si>
  <si>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</si>
  <si>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</si>
  <si>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</si>
  <si>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</si>
  <si>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</si>
  <si>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</si>
  <si>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</si>
  <si>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</si>
  <si>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</si>
  <si>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</si>
  <si>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</si>
  <si>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</si>
  <si>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</si>
  <si>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</si>
  <si>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</si>
  <si>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</si>
  <si>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</si>
  <si>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</si>
  <si>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</si>
  <si>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</si>
  <si>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</si>
  <si>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</si>
  <si>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</si>
  <si>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</si>
  <si>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</si>
  <si>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</si>
  <si>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</si>
  <si>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</si>
  <si>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</si>
  <si>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</si>
  <si>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</si>
  <si>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</si>
  <si>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</si>
  <si>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</si>
  <si>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</si>
  <si>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</si>
  <si>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</si>
  <si>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</si>
  <si>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</si>
  <si>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</si>
  <si>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</si>
  <si>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</si>
  <si>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</si>
  <si>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</si>
  <si>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</si>
  <si>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</si>
  <si>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</si>
  <si>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</si>
  <si>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</si>
  <si>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</si>
  <si>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</si>
  <si>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</si>
  <si>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</si>
  <si>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</si>
  <si>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</si>
  <si>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</si>
  <si>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</si>
  <si>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</si>
  <si>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</si>
  <si>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</si>
  <si>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</si>
  <si>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</si>
  <si>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</si>
  <si>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</si>
  <si>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</si>
  <si>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</si>
  <si>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</si>
  <si>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</si>
  <si>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</si>
  <si>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</si>
  <si>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</si>
  <si>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</si>
  <si>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</si>
  <si>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</si>
  <si>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</si>
  <si>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</si>
  <si>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</si>
  <si>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</si>
  <si>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</si>
  <si>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</si>
  <si>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</si>
  <si>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</si>
  <si>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</si>
  <si>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</si>
  <si>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</si>
  <si>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</si>
  <si>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</si>
  <si>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</si>
  <si>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</si>
  <si>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</si>
  <si>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</si>
  <si>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</si>
  <si>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</si>
  <si>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</si>
  <si>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</si>
  <si>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</si>
  <si>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</si>
  <si>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</si>
  <si>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</si>
  <si>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</si>
  <si>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</si>
  <si>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</si>
  <si>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</si>
  <si>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の簡易水道事業は、約1,460戸の世帯に給水を行っており接続率は100％である。収益的収支比率を見ると前年と比較して減少しており、経営改善が必要と考えるが施設更新など費用がかかってくる。企業債残高対給水収益比率は減少しているが、その要因として補助事業を近年行っていないためである。令和2・3年度においては補助事業を行う予定であるので、経営改善を図っていく必要があると考えられる。料金回収率は類似団体平均を上回っており適切な料金収入の確保ができている。施設利用率については、ほぼ55％程度で推移している。水は限りある資源であるので負荷率を考えると現状の値が適当である。有収率については類似団体平均値より高くなっているが、有収率90％以上を目標に更なる経営改善を行っていく。</t>
    <rPh sb="0" eb="2">
      <t>ホンチョウ</t>
    </rPh>
    <rPh sb="3" eb="5">
      <t>カンイ</t>
    </rPh>
    <rPh sb="5" eb="7">
      <t>スイドウ</t>
    </rPh>
    <rPh sb="7" eb="9">
      <t>ジギョウ</t>
    </rPh>
    <rPh sb="11" eb="12">
      <t>ヤク</t>
    </rPh>
    <rPh sb="17" eb="18">
      <t>コ</t>
    </rPh>
    <rPh sb="19" eb="21">
      <t>セタイ</t>
    </rPh>
    <rPh sb="22" eb="24">
      <t>キュウスイ</t>
    </rPh>
    <rPh sb="25" eb="26">
      <t>オコナ</t>
    </rPh>
    <rPh sb="30" eb="32">
      <t>セツゾク</t>
    </rPh>
    <rPh sb="32" eb="33">
      <t>リツ</t>
    </rPh>
    <rPh sb="42" eb="45">
      <t>シュウエキテキ</t>
    </rPh>
    <rPh sb="45" eb="47">
      <t>シュウシ</t>
    </rPh>
    <rPh sb="47" eb="49">
      <t>ヒリツ</t>
    </rPh>
    <rPh sb="50" eb="51">
      <t>ミ</t>
    </rPh>
    <rPh sb="53" eb="55">
      <t>ゼンネン</t>
    </rPh>
    <rPh sb="56" eb="58">
      <t>ヒカク</t>
    </rPh>
    <rPh sb="60" eb="62">
      <t>ゲンショウ</t>
    </rPh>
    <rPh sb="67" eb="69">
      <t>ケイエイ</t>
    </rPh>
    <rPh sb="69" eb="71">
      <t>カイゼン</t>
    </rPh>
    <rPh sb="72" eb="74">
      <t>ヒツヨウ</t>
    </rPh>
    <rPh sb="75" eb="76">
      <t>カンガ</t>
    </rPh>
    <rPh sb="79" eb="81">
      <t>シセツ</t>
    </rPh>
    <rPh sb="81" eb="83">
      <t>コウシン</t>
    </rPh>
    <rPh sb="85" eb="87">
      <t>ヒヨウ</t>
    </rPh>
    <rPh sb="95" eb="97">
      <t>キギョウ</t>
    </rPh>
    <rPh sb="97" eb="98">
      <t>サイ</t>
    </rPh>
    <rPh sb="98" eb="100">
      <t>ザンダカ</t>
    </rPh>
    <rPh sb="100" eb="101">
      <t>タイ</t>
    </rPh>
    <rPh sb="101" eb="103">
      <t>キュウスイ</t>
    </rPh>
    <rPh sb="103" eb="105">
      <t>シュウエキ</t>
    </rPh>
    <rPh sb="105" eb="107">
      <t>ヒリツ</t>
    </rPh>
    <rPh sb="108" eb="110">
      <t>ゲンショウ</t>
    </rPh>
    <rPh sb="118" eb="120">
      <t>ヨウイン</t>
    </rPh>
    <rPh sb="123" eb="125">
      <t>ホジョ</t>
    </rPh>
    <rPh sb="125" eb="127">
      <t>ジギョウ</t>
    </rPh>
    <rPh sb="128" eb="130">
      <t>キンネン</t>
    </rPh>
    <rPh sb="130" eb="131">
      <t>オコナ</t>
    </rPh>
    <rPh sb="142" eb="144">
      <t>レイワ</t>
    </rPh>
    <rPh sb="147" eb="149">
      <t>ネンド</t>
    </rPh>
    <rPh sb="154" eb="156">
      <t>ホジョ</t>
    </rPh>
    <rPh sb="156" eb="158">
      <t>ジギョウ</t>
    </rPh>
    <rPh sb="159" eb="160">
      <t>オコナ</t>
    </rPh>
    <rPh sb="161" eb="163">
      <t>ヨテイ</t>
    </rPh>
    <rPh sb="169" eb="171">
      <t>ケイエイ</t>
    </rPh>
    <rPh sb="171" eb="173">
      <t>カイゼン</t>
    </rPh>
    <rPh sb="174" eb="175">
      <t>ハカ</t>
    </rPh>
    <rPh sb="179" eb="181">
      <t>ヒツヨウ</t>
    </rPh>
    <rPh sb="185" eb="186">
      <t>カンガ</t>
    </rPh>
    <rPh sb="191" eb="193">
      <t>リョウキン</t>
    </rPh>
    <rPh sb="193" eb="195">
      <t>カイシュウ</t>
    </rPh>
    <rPh sb="195" eb="196">
      <t>リツ</t>
    </rPh>
    <rPh sb="197" eb="199">
      <t>ルイジ</t>
    </rPh>
    <rPh sb="199" eb="201">
      <t>ダンタイ</t>
    </rPh>
    <rPh sb="201" eb="203">
      <t>ヘイキン</t>
    </rPh>
    <rPh sb="204" eb="206">
      <t>ウワマワ</t>
    </rPh>
    <rPh sb="210" eb="212">
      <t>テキセツ</t>
    </rPh>
    <rPh sb="213" eb="215">
      <t>リョウキン</t>
    </rPh>
    <rPh sb="215" eb="217">
      <t>シュウニュウ</t>
    </rPh>
    <rPh sb="218" eb="220">
      <t>カクホ</t>
    </rPh>
    <rPh sb="227" eb="229">
      <t>シセツ</t>
    </rPh>
    <rPh sb="229" eb="232">
      <t>リヨウリツ</t>
    </rPh>
    <rPh sb="243" eb="245">
      <t>テイド</t>
    </rPh>
    <rPh sb="246" eb="248">
      <t>スイイ</t>
    </rPh>
    <rPh sb="253" eb="254">
      <t>ミズ</t>
    </rPh>
    <rPh sb="255" eb="256">
      <t>カギ</t>
    </rPh>
    <rPh sb="259" eb="261">
      <t>シゲン</t>
    </rPh>
    <rPh sb="266" eb="268">
      <t>フカ</t>
    </rPh>
    <rPh sb="268" eb="269">
      <t>リツ</t>
    </rPh>
    <rPh sb="270" eb="271">
      <t>カンガ</t>
    </rPh>
    <rPh sb="274" eb="276">
      <t>ゲンジョウ</t>
    </rPh>
    <rPh sb="277" eb="278">
      <t>アタイ</t>
    </rPh>
    <rPh sb="279" eb="281">
      <t>テキトウ</t>
    </rPh>
    <rPh sb="285" eb="287">
      <t>ユウシュウ</t>
    </rPh>
    <rPh sb="287" eb="288">
      <t>リツ</t>
    </rPh>
    <rPh sb="293" eb="295">
      <t>ルイジ</t>
    </rPh>
    <rPh sb="295" eb="297">
      <t>ダンタイ</t>
    </rPh>
    <rPh sb="297" eb="300">
      <t>ヘイキンチ</t>
    </rPh>
    <rPh sb="302" eb="303">
      <t>タカ</t>
    </rPh>
    <rPh sb="311" eb="313">
      <t>ユウシュウ</t>
    </rPh>
    <rPh sb="313" eb="314">
      <t>リツ</t>
    </rPh>
    <rPh sb="317" eb="319">
      <t>イジョウ</t>
    </rPh>
    <rPh sb="320" eb="322">
      <t>モクヒョウ</t>
    </rPh>
    <rPh sb="323" eb="324">
      <t>サラ</t>
    </rPh>
    <rPh sb="326" eb="328">
      <t>ケイエイ</t>
    </rPh>
    <rPh sb="328" eb="330">
      <t>カイゼン</t>
    </rPh>
    <rPh sb="331" eb="332">
      <t>オコナ</t>
    </rPh>
    <phoneticPr fontId="4"/>
  </si>
  <si>
    <t>平成30年度においては管路更新できていませんが、施設や管路については、今後、老朽化が進むにつれ適切な維持管理が必要とされるので、より効果的な対応を行い施設の延命化及び、管路の更新・耐震化を図る。</t>
    <rPh sb="0" eb="2">
      <t>ヘイセイ</t>
    </rPh>
    <rPh sb="4" eb="6">
      <t>ネンド</t>
    </rPh>
    <rPh sb="11" eb="13">
      <t>カンロ</t>
    </rPh>
    <rPh sb="13" eb="15">
      <t>コウシン</t>
    </rPh>
    <phoneticPr fontId="4"/>
  </si>
  <si>
    <t>平成30年度において経営戦略を策定している。人口減少による水道料金収入が減少する可能性が高く、また年々、施設の老朽化が進行しており、一般会計繰入金の負担が多くなることが予想されることから、更なる経営改善が必要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</si>
</sst>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0.28999999999999998</c:v>
                </c:pt>
                <c:pt idx="3" formatCode="#,##0.00;&quot;△&quot;#,##0.00;&quot;-&quot;">
                  <c:v>0.13</c:v>
                </c:pt>
                <c:pt idx="4">
                  <c:v>0</c:v>
                </c:pt>
              </c:numCache>
            </c:numRef>
          </c:val>
          <c:extLst>
            <c:ext xmlns:c16="http://schemas.microsoft.com/office/drawing/2014/chart" uri="{C3380CC4-5D6E-409C-BE32-E72D297353CC}">
              <c16:uniqueId val="{00000000-89EE-4BC7-8D54-6B66C2AC8FD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89EE-4BC7-8D54-6B66C2AC8FD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55.05</c:v>
                </c:pt>
                <c:pt idx="1">
                  <c:v>54.87</c:v>
                </c:pt>
                <c:pt idx="2">
                  <c:v>55.77</c:v>
                </c:pt>
                <c:pt idx="3">
                  <c:v>55.64</c:v>
                </c:pt>
                <c:pt idx="4">
                  <c:v>54.18</c:v>
                </c:pt>
              </c:numCache>
            </c:numRef>
          </c:val>
          <c:extLst>
            <c:ext xmlns:c16="http://schemas.microsoft.com/office/drawing/2014/chart" uri="{C3380CC4-5D6E-409C-BE32-E72D297353CC}">
              <c16:uniqueId val="{00000000-F1DC-4C35-9059-16400DD0A06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F1DC-4C35-9059-16400DD0A06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c:v>
                </c:pt>
                <c:pt idx="1">
                  <c:v>85.59</c:v>
                </c:pt>
                <c:pt idx="2">
                  <c:v>86.4</c:v>
                </c:pt>
                <c:pt idx="3">
                  <c:v>86.15</c:v>
                </c:pt>
                <c:pt idx="4">
                  <c:v>86.73</c:v>
                </c:pt>
              </c:numCache>
            </c:numRef>
          </c:val>
          <c:extLst>
            <c:ext xmlns:c16="http://schemas.microsoft.com/office/drawing/2014/chart" uri="{C3380CC4-5D6E-409C-BE32-E72D297353CC}">
              <c16:uniqueId val="{00000000-3629-499B-8305-F2C9591D4E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3629-499B-8305-F2C9591D4E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76.180000000000007</c:v>
                </c:pt>
                <c:pt idx="1">
                  <c:v>75.33</c:v>
                </c:pt>
                <c:pt idx="2">
                  <c:v>82.73</c:v>
                </c:pt>
                <c:pt idx="3">
                  <c:v>97.24</c:v>
                </c:pt>
                <c:pt idx="4">
                  <c:v>73.599999999999994</c:v>
                </c:pt>
              </c:numCache>
            </c:numRef>
          </c:val>
          <c:extLst>
            <c:ext xmlns:c16="http://schemas.microsoft.com/office/drawing/2014/chart" uri="{C3380CC4-5D6E-409C-BE32-E72D297353CC}">
              <c16:uniqueId val="{00000000-770A-48D2-B1FB-35D8653F924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770A-48D2-B1FB-35D8653F924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09-4F7B-A0AE-B7CB12199FC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09-4F7B-A0AE-B7CB12199FC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4-4AB8-BD98-9F74A58ACE3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4-4AB8-BD98-9F74A58ACE3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F-49B7-9FB9-BA32B62E45E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F-49B7-9FB9-BA32B62E45E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10-4859-9B63-D5D6C264311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10-4859-9B63-D5D6C264311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702.81</c:v>
                </c:pt>
                <c:pt idx="1">
                  <c:v>637.67999999999995</c:v>
                </c:pt>
                <c:pt idx="2">
                  <c:v>567.72</c:v>
                </c:pt>
                <c:pt idx="3">
                  <c:v>515.15</c:v>
                </c:pt>
                <c:pt idx="4">
                  <c:v>479.26</c:v>
                </c:pt>
              </c:numCache>
            </c:numRef>
          </c:val>
          <c:extLst>
            <c:ext xmlns:c16="http://schemas.microsoft.com/office/drawing/2014/chart" uri="{C3380CC4-5D6E-409C-BE32-E72D297353CC}">
              <c16:uniqueId val="{00000000-386C-4DAA-A536-CBDCA03DAB8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386C-4DAA-A536-CBDCA03DAB8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68.92</c:v>
                </c:pt>
                <c:pt idx="1">
                  <c:v>69.14</c:v>
                </c:pt>
                <c:pt idx="2">
                  <c:v>76.16</c:v>
                </c:pt>
                <c:pt idx="3">
                  <c:v>90.47</c:v>
                </c:pt>
                <c:pt idx="4">
                  <c:v>68.8</c:v>
                </c:pt>
              </c:numCache>
            </c:numRef>
          </c:val>
          <c:extLst>
            <c:ext xmlns:c16="http://schemas.microsoft.com/office/drawing/2014/chart" uri="{C3380CC4-5D6E-409C-BE32-E72D297353CC}">
              <c16:uniqueId val="{00000000-1075-4E1A-B6F3-BF27DC18F88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1075-4E1A-B6F3-BF27DC18F88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363.34</c:v>
                </c:pt>
                <c:pt idx="1">
                  <c:v>355.01</c:v>
                </c:pt>
                <c:pt idx="2">
                  <c:v>322.38</c:v>
                </c:pt>
                <c:pt idx="3">
                  <c:v>273.87</c:v>
                </c:pt>
                <c:pt idx="4">
                  <c:v>355.97</c:v>
                </c:pt>
              </c:numCache>
            </c:numRef>
          </c:val>
          <c:extLst>
            <c:ext xmlns:c16="http://schemas.microsoft.com/office/drawing/2014/chart" uri="{C3380CC4-5D6E-409C-BE32-E72D297353CC}">
              <c16:uniqueId val="{00000000-3CDD-4E26-9CE8-D9C0EC2CF37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3CDD-4E26-9CE8-D9C0EC2CF37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 zoomScaleNormal="100" workbookViewId="0">
      <selection activeCell="AD9" sqref="AD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2453</v>
      </c>
      <c r="AM8" s="50"/>
      <c r="AN8" s="50"/>
      <c r="AO8" s="50"/>
      <c r="AP8" s="50"/>
      <c r="AQ8" s="50"/>
      <c r="AR8" s="50"/>
      <c r="AS8" s="50"/>
      <c r="AT8" s="46">
        <f>データ!$S$6</f>
        <v>25.52</v>
      </c>
      <c r="AU8" s="46"/>
      <c r="AV8" s="46"/>
      <c r="AW8" s="46"/>
      <c r="AX8" s="46"/>
      <c r="AY8" s="46"/>
      <c r="AZ8" s="46"/>
      <c r="BA8" s="46"/>
      <c r="BB8" s="46">
        <f>データ!$T$6</f>
        <v>96.12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99.83</v>
      </c>
      <c r="Q10" s="46"/>
      <c r="R10" s="46"/>
      <c r="S10" s="46"/>
      <c r="T10" s="46"/>
      <c r="U10" s="46"/>
      <c r="V10" s="46"/>
      <c r="W10" s="50">
        <f>データ!$Q$6</f>
        <v>4010</v>
      </c>
      <c r="X10" s="50"/>
      <c r="Y10" s="50"/>
      <c r="Z10" s="50"/>
      <c r="AA10" s="50"/>
      <c r="AB10" s="50"/>
      <c r="AC10" s="50"/>
      <c r="AD10" s="2"/>
      <c r="AE10" s="2"/>
      <c r="AF10" s="2"/>
      <c r="AG10" s="2"/>
      <c r="AH10" s="2"/>
      <c r="AI10" s="2"/>
      <c r="AJ10" s="2"/>
      <c r="AK10" s="2"/>
      <c r="AL10" s="50">
        <f>データ!$U$6</f>
        <v>2397</v>
      </c>
      <c r="AM10" s="50"/>
      <c r="AN10" s="50"/>
      <c r="AO10" s="50"/>
      <c r="AP10" s="50"/>
      <c r="AQ10" s="50"/>
      <c r="AR10" s="50"/>
      <c r="AS10" s="50"/>
      <c r="AT10" s="46">
        <f>データ!$V$6</f>
        <v>23.62</v>
      </c>
      <c r="AU10" s="46"/>
      <c r="AV10" s="46"/>
      <c r="AW10" s="46"/>
      <c r="AX10" s="46"/>
      <c r="AY10" s="46"/>
      <c r="AZ10" s="46"/>
      <c r="BA10" s="46"/>
      <c r="BB10" s="46">
        <f>データ!$W$6</f>
        <v>101.48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F2eGnR+yWuurlu9sVTigWSBq7LWH6pxZMboiPBD9ujzg05ZfnFlSsCf1oG9wBORemLTTVNQb2W38qtth8EgY+w==" saltValue="buSvKEJQYlDitcA7JN+Xd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423831</v>
      </c>
      <c r="D6" s="34">
        <f t="shared" si="3"/>
        <v>47</v>
      </c>
      <c r="E6" s="34">
        <f t="shared" si="3"/>
        <v>1</v>
      </c>
      <c r="F6" s="34">
        <f t="shared" si="3"/>
        <v>0</v>
      </c>
      <c r="G6" s="34">
        <f t="shared" si="3"/>
        <v>0</v>
      </c>
      <c r="H6" s="34" t="str">
        <f t="shared" si="3"/>
        <v>長崎県　小値賀町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99.83</v>
      </c>
      <c r="Q6" s="35">
        <f t="shared" si="3"/>
        <v>4010</v>
      </c>
      <c r="R6" s="35">
        <f t="shared" si="3"/>
        <v>2453</v>
      </c>
      <c r="S6" s="35">
        <f t="shared" si="3"/>
        <v>25.52</v>
      </c>
      <c r="T6" s="35">
        <f t="shared" si="3"/>
        <v>96.12</v>
      </c>
      <c r="U6" s="35">
        <f t="shared" si="3"/>
        <v>2397</v>
      </c>
      <c r="V6" s="35">
        <f t="shared" si="3"/>
        <v>23.62</v>
      </c>
      <c r="W6" s="35">
        <f t="shared" si="3"/>
        <v>101.48</v>
      </c>
      <c r="X6" s="36">
        <f>IF(X7="",NA(),X7)</f>
        <v>76.180000000000007</v>
      </c>
      <c r="Y6" s="36">
        <f t="shared" ref="Y6:AG6" si="4">IF(Y7="",NA(),Y7)</f>
        <v>75.33</v>
      </c>
      <c r="Z6" s="36">
        <f t="shared" si="4"/>
        <v>82.73</v>
      </c>
      <c r="AA6" s="36">
        <f t="shared" si="4"/>
        <v>97.24</v>
      </c>
      <c r="AB6" s="36">
        <f t="shared" si="4"/>
        <v>73.599999999999994</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702.81</v>
      </c>
      <c r="BF6" s="36">
        <f t="shared" ref="BF6:BN6" si="7">IF(BF7="",NA(),BF7)</f>
        <v>637.67999999999995</v>
      </c>
      <c r="BG6" s="36">
        <f t="shared" si="7"/>
        <v>567.72</v>
      </c>
      <c r="BH6" s="36">
        <f t="shared" si="7"/>
        <v>515.15</v>
      </c>
      <c r="BI6" s="36">
        <f t="shared" si="7"/>
        <v>479.26</v>
      </c>
      <c r="BJ6" s="36">
        <f t="shared" si="7"/>
        <v>1125.69</v>
      </c>
      <c r="BK6" s="36">
        <f t="shared" si="7"/>
        <v>1134.67</v>
      </c>
      <c r="BL6" s="36">
        <f t="shared" si="7"/>
        <v>1144.79</v>
      </c>
      <c r="BM6" s="36">
        <f t="shared" si="7"/>
        <v>1061.58</v>
      </c>
      <c r="BN6" s="36">
        <f t="shared" si="7"/>
        <v>1007.7</v>
      </c>
      <c r="BO6" s="35" t="str">
        <f>IF(BO7="","",IF(BO7="-","【-】","【"&amp;SUBSTITUTE(TEXT(BO7,"#,##0.00"),"-","△")&amp;"】"))</f>
        <v>【1,074.14】</v>
      </c>
      <c r="BP6" s="36">
        <f>IF(BP7="",NA(),BP7)</f>
        <v>68.92</v>
      </c>
      <c r="BQ6" s="36">
        <f t="shared" ref="BQ6:BY6" si="8">IF(BQ7="",NA(),BQ7)</f>
        <v>69.14</v>
      </c>
      <c r="BR6" s="36">
        <f t="shared" si="8"/>
        <v>76.16</v>
      </c>
      <c r="BS6" s="36">
        <f t="shared" si="8"/>
        <v>90.47</v>
      </c>
      <c r="BT6" s="36">
        <f t="shared" si="8"/>
        <v>68.8</v>
      </c>
      <c r="BU6" s="36">
        <f t="shared" si="8"/>
        <v>46.48</v>
      </c>
      <c r="BV6" s="36">
        <f t="shared" si="8"/>
        <v>40.6</v>
      </c>
      <c r="BW6" s="36">
        <f t="shared" si="8"/>
        <v>56.04</v>
      </c>
      <c r="BX6" s="36">
        <f t="shared" si="8"/>
        <v>58.52</v>
      </c>
      <c r="BY6" s="36">
        <f t="shared" si="8"/>
        <v>59.22</v>
      </c>
      <c r="BZ6" s="35" t="str">
        <f>IF(BZ7="","",IF(BZ7="-","【-】","【"&amp;SUBSTITUTE(TEXT(BZ7,"#,##0.00"),"-","△")&amp;"】"))</f>
        <v>【54.36】</v>
      </c>
      <c r="CA6" s="36">
        <f>IF(CA7="",NA(),CA7)</f>
        <v>363.34</v>
      </c>
      <c r="CB6" s="36">
        <f t="shared" ref="CB6:CJ6" si="9">IF(CB7="",NA(),CB7)</f>
        <v>355.01</v>
      </c>
      <c r="CC6" s="36">
        <f t="shared" si="9"/>
        <v>322.38</v>
      </c>
      <c r="CD6" s="36">
        <f t="shared" si="9"/>
        <v>273.87</v>
      </c>
      <c r="CE6" s="36">
        <f t="shared" si="9"/>
        <v>355.97</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55.05</v>
      </c>
      <c r="CM6" s="36">
        <f t="shared" ref="CM6:CU6" si="10">IF(CM7="",NA(),CM7)</f>
        <v>54.87</v>
      </c>
      <c r="CN6" s="36">
        <f t="shared" si="10"/>
        <v>55.77</v>
      </c>
      <c r="CO6" s="36">
        <f t="shared" si="10"/>
        <v>55.64</v>
      </c>
      <c r="CP6" s="36">
        <f t="shared" si="10"/>
        <v>54.18</v>
      </c>
      <c r="CQ6" s="36">
        <f t="shared" si="10"/>
        <v>57.43</v>
      </c>
      <c r="CR6" s="36">
        <f t="shared" si="10"/>
        <v>57.29</v>
      </c>
      <c r="CS6" s="36">
        <f t="shared" si="10"/>
        <v>55.9</v>
      </c>
      <c r="CT6" s="36">
        <f t="shared" si="10"/>
        <v>57.3</v>
      </c>
      <c r="CU6" s="36">
        <f t="shared" si="10"/>
        <v>56.76</v>
      </c>
      <c r="CV6" s="35" t="str">
        <f>IF(CV7="","",IF(CV7="-","【-】","【"&amp;SUBSTITUTE(TEXT(CV7,"#,##0.00"),"-","△")&amp;"】"))</f>
        <v>【55.95】</v>
      </c>
      <c r="CW6" s="36">
        <f>IF(CW7="",NA(),CW7)</f>
        <v>83</v>
      </c>
      <c r="CX6" s="36">
        <f t="shared" ref="CX6:DF6" si="11">IF(CX7="",NA(),CX7)</f>
        <v>85.59</v>
      </c>
      <c r="CY6" s="36">
        <f t="shared" si="11"/>
        <v>86.4</v>
      </c>
      <c r="CZ6" s="36">
        <f t="shared" si="11"/>
        <v>86.15</v>
      </c>
      <c r="DA6" s="36">
        <f t="shared" si="11"/>
        <v>86.73</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0.28999999999999998</v>
      </c>
      <c r="EG6" s="36">
        <f t="shared" si="14"/>
        <v>0.13</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423831</v>
      </c>
      <c r="D7" s="38">
        <v>47</v>
      </c>
      <c r="E7" s="38">
        <v>1</v>
      </c>
      <c r="F7" s="38">
        <v>0</v>
      </c>
      <c r="G7" s="38">
        <v>0</v>
      </c>
      <c r="H7" s="38" t="s">
        <v>96</v>
      </c>
      <c r="I7" s="38" t="s">
        <v>97</v>
      </c>
      <c r="J7" s="38" t="s">
        <v>98</v>
      </c>
      <c r="K7" s="38" t="s">
        <v>99</v>
      </c>
      <c r="L7" s="38" t="s">
        <v>100</v>
      </c>
      <c r="M7" s="38" t="s">
        <v>101</v>
      </c>
      <c r="N7" s="39" t="s">
        <v>102</v>
      </c>
      <c r="O7" s="39" t="s">
        <v>103</v>
      </c>
      <c r="P7" s="39">
        <v>99.83</v>
      </c>
      <c r="Q7" s="39">
        <v>4010</v>
      </c>
      <c r="R7" s="39">
        <v>2453</v>
      </c>
      <c r="S7" s="39">
        <v>25.52</v>
      </c>
      <c r="T7" s="39">
        <v>96.12</v>
      </c>
      <c r="U7" s="39">
        <v>2397</v>
      </c>
      <c r="V7" s="39">
        <v>23.62</v>
      </c>
      <c r="W7" s="39">
        <v>101.48</v>
      </c>
      <c r="X7" s="39">
        <v>76.180000000000007</v>
      </c>
      <c r="Y7" s="39">
        <v>75.33</v>
      </c>
      <c r="Z7" s="39">
        <v>82.73</v>
      </c>
      <c r="AA7" s="39">
        <v>97.24</v>
      </c>
      <c r="AB7" s="39">
        <v>73.599999999999994</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702.81</v>
      </c>
      <c r="BF7" s="39">
        <v>637.67999999999995</v>
      </c>
      <c r="BG7" s="39">
        <v>567.72</v>
      </c>
      <c r="BH7" s="39">
        <v>515.15</v>
      </c>
      <c r="BI7" s="39">
        <v>479.26</v>
      </c>
      <c r="BJ7" s="39">
        <v>1125.69</v>
      </c>
      <c r="BK7" s="39">
        <v>1134.67</v>
      </c>
      <c r="BL7" s="39">
        <v>1144.79</v>
      </c>
      <c r="BM7" s="39">
        <v>1061.58</v>
      </c>
      <c r="BN7" s="39">
        <v>1007.7</v>
      </c>
      <c r="BO7" s="39">
        <v>1074.1400000000001</v>
      </c>
      <c r="BP7" s="39">
        <v>68.92</v>
      </c>
      <c r="BQ7" s="39">
        <v>69.14</v>
      </c>
      <c r="BR7" s="39">
        <v>76.16</v>
      </c>
      <c r="BS7" s="39">
        <v>90.47</v>
      </c>
      <c r="BT7" s="39">
        <v>68.8</v>
      </c>
      <c r="BU7" s="39">
        <v>46.48</v>
      </c>
      <c r="BV7" s="39">
        <v>40.6</v>
      </c>
      <c r="BW7" s="39">
        <v>56.04</v>
      </c>
      <c r="BX7" s="39">
        <v>58.52</v>
      </c>
      <c r="BY7" s="39">
        <v>59.22</v>
      </c>
      <c r="BZ7" s="39">
        <v>54.36</v>
      </c>
      <c r="CA7" s="39">
        <v>363.34</v>
      </c>
      <c r="CB7" s="39">
        <v>355.01</v>
      </c>
      <c r="CC7" s="39">
        <v>322.38</v>
      </c>
      <c r="CD7" s="39">
        <v>273.87</v>
      </c>
      <c r="CE7" s="39">
        <v>355.97</v>
      </c>
      <c r="CF7" s="39">
        <v>376.61</v>
      </c>
      <c r="CG7" s="39">
        <v>440.03</v>
      </c>
      <c r="CH7" s="39">
        <v>304.35000000000002</v>
      </c>
      <c r="CI7" s="39">
        <v>296.3</v>
      </c>
      <c r="CJ7" s="39">
        <v>292.89999999999998</v>
      </c>
      <c r="CK7" s="39">
        <v>296.39999999999998</v>
      </c>
      <c r="CL7" s="39">
        <v>55.05</v>
      </c>
      <c r="CM7" s="39">
        <v>54.87</v>
      </c>
      <c r="CN7" s="39">
        <v>55.77</v>
      </c>
      <c r="CO7" s="39">
        <v>55.64</v>
      </c>
      <c r="CP7" s="39">
        <v>54.18</v>
      </c>
      <c r="CQ7" s="39">
        <v>57.43</v>
      </c>
      <c r="CR7" s="39">
        <v>57.29</v>
      </c>
      <c r="CS7" s="39">
        <v>55.9</v>
      </c>
      <c r="CT7" s="39">
        <v>57.3</v>
      </c>
      <c r="CU7" s="39">
        <v>56.76</v>
      </c>
      <c r="CV7" s="39">
        <v>55.95</v>
      </c>
      <c r="CW7" s="39">
        <v>83</v>
      </c>
      <c r="CX7" s="39">
        <v>85.59</v>
      </c>
      <c r="CY7" s="39">
        <v>86.4</v>
      </c>
      <c r="CZ7" s="39">
        <v>86.15</v>
      </c>
      <c r="DA7" s="39">
        <v>86.73</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0.28999999999999998</v>
      </c>
      <c r="EG7" s="39">
        <v>0.13</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魚屋　始</cp:lastModifiedBy>
  <cp:lastPrinted>2020-01-30T05:57:09Z</cp:lastPrinted>
  <dcterms:created xsi:type="dcterms:W3CDTF">2019-12-05T04:39:51Z</dcterms:created>
  <dcterms:modified xsi:type="dcterms:W3CDTF">2020-01-30T06:22:36Z</dcterms:modified>
  <cp:category/>
</cp:coreProperties>
</file>