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11_水道課\02_管理班(上水)\02_管理班(上水)\02_管理班(上水)\本山\上水道事業\経営比較分析\H30年度\水道事業\"/>
    </mc:Choice>
  </mc:AlternateContent>
  <workbookProtection workbookAlgorithmName="SHA-512" workbookHashValue="gN/VsxNyZPiPE6BJ26Guq1rXU6/LBj6eatfXH5MdQSGhUkWdkFaG32c4e+EtfclkoFGg7FB1CyzQjMJolmA5Pw==" workbookSaltValue="8H5NeUp6k3KNCWBd+ApltA=="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<sst xmlns="http://schemas.openxmlformats.org/spreadsheetml/2006/main" count="220" uniqueCount="108">
  <si>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</si>
  <si>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</si>
  <si>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</si>
  <si>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</si>
  <si>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</si>
  <si>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</si>
  <si>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</si>
  <si>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</si>
  <si>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</si>
  <si>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</si>
  <si>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</si>
  <si>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</si>
  <si>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</si>
  <si>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</si>
  <si>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</si>
  <si>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</si>
  <si>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</si>
  <si>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</si>
  <si>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</si>
  <si>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</si>
  <si>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</si>
  <si>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</si>
  <si>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</si>
  <si>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</si>
  <si>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</si>
  <si>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</si>
  <si>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</si>
  <si>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</si>
  <si>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</si>
  <si>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</si>
  <si>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</si>
  <si>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</si>
  <si>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</si>
  <si>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</si>
  <si>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</si>
  <si>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</si>
  <si>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</si>
  <si>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</si>
  <si>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</si>
  <si>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</si>
  <si>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</si>
  <si>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</si>
  <si>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</si>
  <si>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</si>
  <si>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</si>
  <si>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</si>
  <si>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</si>
  <si>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</si>
  <si>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</si>
  <si>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</si>
  <si>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</si>
  <si>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</si>
  <si>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</si>
  <si>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</si>
  <si>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</si>
  <si>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</si>
  <si>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</si>
  <si>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</si>
  <si>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</si>
  <si>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</si>
  <si>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</si>
  <si>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</si>
  <si>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</si>
  <si>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</si>
  <si>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</si>
  <si>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</si>
  <si>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</si>
  <si>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</si>
  <si>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</si>
  <si>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</si>
  <si>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</si>
  <si>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</si>
  <si>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</si>
  <si>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</si>
  <si>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</si>
  <si>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</si>
  <si>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</si>
  <si>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</si>
  <si>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</si>
  <si>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</si>
  <si>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</si>
  <si>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</si>
  <si>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</si>
  <si>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</si>
  <si>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</si>
  <si>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</si>
  <si>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</si>
  <si>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</si>
  <si>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</si>
  <si>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</si>
  <si>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</si>
  <si>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</si>
  <si>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</si>
  <si>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波佐見町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</si>
  <si>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</si>
  <si>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</si>
  <si>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</si>
  <si>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</si>
  <si>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</si>
  <si>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</si>
  <si>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</si>
  <si>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</si>
  <si>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</si>
  <si>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</si>
  <si>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</si>
  <si>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①有形固定資産減価償却率については、平均値より上回っており将来の施設の更新が必要になる。
②管路経年化率については、H27から平均値より上回っているため、今後も計画的な老朽管の更新等が必要になる。
③管路更新率については、H27を除いて平均値より上回っているが、今後も計画的な老朽管の更新等が必要になってくる。</t>
    <phoneticPr fontId="4"/>
  </si>
  <si>
    <t xml:space="preserve">①経営収支比率については、各年度の収支は黒字となっており、また平均値を上回っていることから健全な状況とはいえるが、今後の施設投資等に係る費用を確保するためには、更なる費用削減に取り組む必要がある。
②累積欠損金比率については、累積欠損金や不良債権は発生しておりません。
③流動比率については、今年度も100％を大きく上回っているため、支払い能力は十分備わっているといえる。
④企業債残高対給水収益比率については、平均値より上回っているため投資規模の検討が必要である。
⑤料金回収率については、平均値より上回っており今後も回収率の向上に努める。
⑥給水原価については、H28から平均値より下回っており、今後も投資の効率化や維持管理費の削減などの経営改善が必要である。
⑦施設利用率については、平均値より上回っており施設利用率は上昇傾向で推移している。
⑧有収率については、給水管の老朽化に伴う漏水が大きく影響し数値を落としたため、今後も計画的な老朽管の更新が必要である。
</t>
    <rPh sb="391" eb="392">
      <t>カ</t>
    </rPh>
    <phoneticPr fontId="4"/>
  </si>
  <si>
    <t>経営状況の収益性などは概ね良好と判断できるが、今後は給水人口の減少や地方債の償還、維持費の増額が見込まれるなどで厳しい財政状況が予想される。さらに老朽施設及び老朽管の更新を行う必要があるが、現在の財政事業では短時間で整備するのは困難であり長期計画で実施していくために、経費の削減等に努めていきます。</t>
    <rPh sb="34" eb="37">
      <t>チホウサイ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</si>
</sst>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1.38</c:v>
                </c:pt>
                <c:pt idx="1">
                  <c:v>0.85</c:v>
                </c:pt>
                <c:pt idx="2">
                  <c:v>0.85</c:v>
                </c:pt>
                <c:pt idx="3">
                  <c:v>1.08</c:v>
                </c:pt>
                <c:pt idx="4">
                  <c:v>1.03</c:v>
                </c:pt>
              </c:numCache>
            </c:numRef>
          </c:val>
          <c:extLst>
            <c:ext xmlns:c16="http://schemas.microsoft.com/office/drawing/2014/chart" uri="{C3380CC4-5D6E-409C-BE32-E72D297353CC}">
              <c16:uniqueId val="{00000000-62EA-4EC6-96FF-09A8E4B660F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0.47</c:v>
                </c:pt>
                <c:pt idx="3">
                  <c:v>0.39</c:v>
                </c:pt>
                <c:pt idx="4">
                  <c:v>0.43</c:v>
                </c:pt>
              </c:numCache>
            </c:numRef>
          </c:val>
          <c:smooth val="0"/>
          <c:extLst>
            <c:ext xmlns:c16="http://schemas.microsoft.com/office/drawing/2014/chart" uri="{C3380CC4-5D6E-409C-BE32-E72D297353CC}">
              <c16:uniqueId val="{00000001-62EA-4EC6-96FF-09A8E4B660F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68.52</c:v>
                </c:pt>
                <c:pt idx="1">
                  <c:v>70.09</c:v>
                </c:pt>
                <c:pt idx="2">
                  <c:v>71.319999999999993</c:v>
                </c:pt>
                <c:pt idx="3">
                  <c:v>73.16</c:v>
                </c:pt>
                <c:pt idx="4">
                  <c:v>73.680000000000007</c:v>
                </c:pt>
              </c:numCache>
            </c:numRef>
          </c:val>
          <c:extLst>
            <c:ext xmlns:c16="http://schemas.microsoft.com/office/drawing/2014/chart" uri="{C3380CC4-5D6E-409C-BE32-E72D297353CC}">
              <c16:uniqueId val="{00000000-BA03-44CE-A208-4C52C0EB538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54.24</c:v>
                </c:pt>
                <c:pt idx="3">
                  <c:v>55.88</c:v>
                </c:pt>
                <c:pt idx="4">
                  <c:v>55.22</c:v>
                </c:pt>
              </c:numCache>
            </c:numRef>
          </c:val>
          <c:smooth val="0"/>
          <c:extLst>
            <c:ext xmlns:c16="http://schemas.microsoft.com/office/drawing/2014/chart" uri="{C3380CC4-5D6E-409C-BE32-E72D297353CC}">
              <c16:uniqueId val="{00000001-BA03-44CE-A208-4C52C0EB538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86.03</c:v>
                </c:pt>
                <c:pt idx="1">
                  <c:v>83.92</c:v>
                </c:pt>
                <c:pt idx="2">
                  <c:v>82.82</c:v>
                </c:pt>
                <c:pt idx="3">
                  <c:v>81.66</c:v>
                </c:pt>
                <c:pt idx="4">
                  <c:v>81.63</c:v>
                </c:pt>
              </c:numCache>
            </c:numRef>
          </c:val>
          <c:extLst>
            <c:ext xmlns:c16="http://schemas.microsoft.com/office/drawing/2014/chart" uri="{C3380CC4-5D6E-409C-BE32-E72D297353CC}">
              <c16:uniqueId val="{00000000-065B-4417-80F3-06C2A347390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81.680000000000007</c:v>
                </c:pt>
                <c:pt idx="3">
                  <c:v>80.989999999999995</c:v>
                </c:pt>
                <c:pt idx="4">
                  <c:v>80.930000000000007</c:v>
                </c:pt>
              </c:numCache>
            </c:numRef>
          </c:val>
          <c:smooth val="0"/>
          <c:extLst>
            <c:ext xmlns:c16="http://schemas.microsoft.com/office/drawing/2014/chart" uri="{C3380CC4-5D6E-409C-BE32-E72D297353CC}">
              <c16:uniqueId val="{00000001-065B-4417-80F3-06C2A347390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113.44</c:v>
                </c:pt>
                <c:pt idx="1">
                  <c:v>111.84</c:v>
                </c:pt>
                <c:pt idx="2">
                  <c:v>115.21</c:v>
                </c:pt>
                <c:pt idx="3">
                  <c:v>110.68</c:v>
                </c:pt>
                <c:pt idx="4">
                  <c:v>109.32</c:v>
                </c:pt>
              </c:numCache>
            </c:numRef>
          </c:val>
          <c:extLst>
            <c:ext xmlns:c16="http://schemas.microsoft.com/office/drawing/2014/chart" uri="{C3380CC4-5D6E-409C-BE32-E72D297353CC}">
              <c16:uniqueId val="{00000000-F25F-469A-88D2-5B5E196D8B9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111.34</c:v>
                </c:pt>
                <c:pt idx="3">
                  <c:v>110.02</c:v>
                </c:pt>
                <c:pt idx="4">
                  <c:v>108.76</c:v>
                </c:pt>
              </c:numCache>
            </c:numRef>
          </c:val>
          <c:smooth val="0"/>
          <c:extLst>
            <c:ext xmlns:c16="http://schemas.microsoft.com/office/drawing/2014/chart" uri="{C3380CC4-5D6E-409C-BE32-E72D297353CC}">
              <c16:uniqueId val="{00000001-F25F-469A-88D2-5B5E196D8B9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49.28</c:v>
                </c:pt>
                <c:pt idx="1">
                  <c:v>50.62</c:v>
                </c:pt>
                <c:pt idx="2">
                  <c:v>49.87</c:v>
                </c:pt>
                <c:pt idx="3">
                  <c:v>51.31</c:v>
                </c:pt>
                <c:pt idx="4">
                  <c:v>52.56</c:v>
                </c:pt>
              </c:numCache>
            </c:numRef>
          </c:val>
          <c:extLst>
            <c:ext xmlns:c16="http://schemas.microsoft.com/office/drawing/2014/chart" uri="{C3380CC4-5D6E-409C-BE32-E72D297353CC}">
              <c16:uniqueId val="{00000000-76B2-4DC6-976F-5209354E947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48.14</c:v>
                </c:pt>
                <c:pt idx="3">
                  <c:v>46.61</c:v>
                </c:pt>
                <c:pt idx="4">
                  <c:v>47.97</c:v>
                </c:pt>
              </c:numCache>
            </c:numRef>
          </c:val>
          <c:smooth val="0"/>
          <c:extLst>
            <c:ext xmlns:c16="http://schemas.microsoft.com/office/drawing/2014/chart" uri="{C3380CC4-5D6E-409C-BE32-E72D297353CC}">
              <c16:uniqueId val="{00000001-76B2-4DC6-976F-5209354E947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7.82</c:v>
                </c:pt>
                <c:pt idx="1">
                  <c:v>10.06</c:v>
                </c:pt>
                <c:pt idx="2">
                  <c:v>11.66</c:v>
                </c:pt>
                <c:pt idx="3">
                  <c:v>12.42</c:v>
                </c:pt>
                <c:pt idx="4">
                  <c:v>17.47</c:v>
                </c:pt>
              </c:numCache>
            </c:numRef>
          </c:val>
          <c:extLst>
            <c:ext xmlns:c16="http://schemas.microsoft.com/office/drawing/2014/chart" uri="{C3380CC4-5D6E-409C-BE32-E72D297353CC}">
              <c16:uniqueId val="{00000000-2430-42E0-BF4E-C0745D7E7D7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11.13</c:v>
                </c:pt>
                <c:pt idx="3">
                  <c:v>10.84</c:v>
                </c:pt>
                <c:pt idx="4">
                  <c:v>15.33</c:v>
                </c:pt>
              </c:numCache>
            </c:numRef>
          </c:val>
          <c:smooth val="0"/>
          <c:extLst>
            <c:ext xmlns:c16="http://schemas.microsoft.com/office/drawing/2014/chart" uri="{C3380CC4-5D6E-409C-BE32-E72D297353CC}">
              <c16:uniqueId val="{00000001-2430-42E0-BF4E-C0745D7E7D7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892-4890-A634-4F26293675A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10.130000000000001</c:v>
                </c:pt>
                <c:pt idx="3">
                  <c:v>7.31</c:v>
                </c:pt>
                <c:pt idx="4">
                  <c:v>7.48</c:v>
                </c:pt>
              </c:numCache>
            </c:numRef>
          </c:val>
          <c:smooth val="0"/>
          <c:extLst>
            <c:ext xmlns:c16="http://schemas.microsoft.com/office/drawing/2014/chart" uri="{C3380CC4-5D6E-409C-BE32-E72D297353CC}">
              <c16:uniqueId val="{00000001-5892-4890-A634-4F26293675A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620.49</c:v>
                </c:pt>
                <c:pt idx="1">
                  <c:v>679.43</c:v>
                </c:pt>
                <c:pt idx="2">
                  <c:v>766.13</c:v>
                </c:pt>
                <c:pt idx="3">
                  <c:v>713.77</c:v>
                </c:pt>
                <c:pt idx="4">
                  <c:v>856.94</c:v>
                </c:pt>
              </c:numCache>
            </c:numRef>
          </c:val>
          <c:extLst>
            <c:ext xmlns:c16="http://schemas.microsoft.com/office/drawing/2014/chart" uri="{C3380CC4-5D6E-409C-BE32-E72D297353CC}">
              <c16:uniqueId val="{00000000-4B13-4200-8470-8CCCB02C261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388.67</c:v>
                </c:pt>
                <c:pt idx="3">
                  <c:v>355.27</c:v>
                </c:pt>
                <c:pt idx="4">
                  <c:v>359.7</c:v>
                </c:pt>
              </c:numCache>
            </c:numRef>
          </c:val>
          <c:smooth val="0"/>
          <c:extLst>
            <c:ext xmlns:c16="http://schemas.microsoft.com/office/drawing/2014/chart" uri="{C3380CC4-5D6E-409C-BE32-E72D297353CC}">
              <c16:uniqueId val="{00000001-4B13-4200-8470-8CCCB02C261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414.15</c:v>
                </c:pt>
                <c:pt idx="1">
                  <c:v>406.2</c:v>
                </c:pt>
                <c:pt idx="2">
                  <c:v>480.52</c:v>
                </c:pt>
                <c:pt idx="3">
                  <c:v>465.5</c:v>
                </c:pt>
                <c:pt idx="4">
                  <c:v>450.84</c:v>
                </c:pt>
              </c:numCache>
            </c:numRef>
          </c:val>
          <c:extLst>
            <c:ext xmlns:c16="http://schemas.microsoft.com/office/drawing/2014/chart" uri="{C3380CC4-5D6E-409C-BE32-E72D297353CC}">
              <c16:uniqueId val="{00000000-970B-4789-9A4F-CCC10C6B5B8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422.5</c:v>
                </c:pt>
                <c:pt idx="3">
                  <c:v>458.27</c:v>
                </c:pt>
                <c:pt idx="4">
                  <c:v>447.01</c:v>
                </c:pt>
              </c:numCache>
            </c:numRef>
          </c:val>
          <c:smooth val="0"/>
          <c:extLst>
            <c:ext xmlns:c16="http://schemas.microsoft.com/office/drawing/2014/chart" uri="{C3380CC4-5D6E-409C-BE32-E72D297353CC}">
              <c16:uniqueId val="{00000001-970B-4789-9A4F-CCC10C6B5B8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110.26</c:v>
                </c:pt>
                <c:pt idx="1">
                  <c:v>110.51</c:v>
                </c:pt>
                <c:pt idx="2">
                  <c:v>114.05</c:v>
                </c:pt>
                <c:pt idx="3">
                  <c:v>109.36</c:v>
                </c:pt>
                <c:pt idx="4">
                  <c:v>108.05</c:v>
                </c:pt>
              </c:numCache>
            </c:numRef>
          </c:val>
          <c:extLst>
            <c:ext xmlns:c16="http://schemas.microsoft.com/office/drawing/2014/chart" uri="{C3380CC4-5D6E-409C-BE32-E72D297353CC}">
              <c16:uniqueId val="{00000000-BEA3-456D-A715-F605C67DE9E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101.64</c:v>
                </c:pt>
                <c:pt idx="3">
                  <c:v>96.77</c:v>
                </c:pt>
                <c:pt idx="4">
                  <c:v>95.81</c:v>
                </c:pt>
              </c:numCache>
            </c:numRef>
          </c:val>
          <c:smooth val="0"/>
          <c:extLst>
            <c:ext xmlns:c16="http://schemas.microsoft.com/office/drawing/2014/chart" uri="{C3380CC4-5D6E-409C-BE32-E72D297353CC}">
              <c16:uniqueId val="{00000001-BEA3-456D-A715-F605C67DE9E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181.82</c:v>
                </c:pt>
                <c:pt idx="1">
                  <c:v>181.36</c:v>
                </c:pt>
                <c:pt idx="2">
                  <c:v>175.93</c:v>
                </c:pt>
                <c:pt idx="3">
                  <c:v>183.54</c:v>
                </c:pt>
                <c:pt idx="4">
                  <c:v>185.76</c:v>
                </c:pt>
              </c:numCache>
            </c:numRef>
          </c:val>
          <c:extLst>
            <c:ext xmlns:c16="http://schemas.microsoft.com/office/drawing/2014/chart" uri="{C3380CC4-5D6E-409C-BE32-E72D297353CC}">
              <c16:uniqueId val="{00000000-B8D0-4211-90DC-87BC9E90372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179.16</c:v>
                </c:pt>
                <c:pt idx="3">
                  <c:v>187.18</c:v>
                </c:pt>
                <c:pt idx="4">
                  <c:v>189.58</c:v>
                </c:pt>
              </c:numCache>
            </c:numRef>
          </c:val>
          <c:smooth val="0"/>
          <c:extLst>
            <c:ext xmlns:c16="http://schemas.microsoft.com/office/drawing/2014/chart" uri="{C3380CC4-5D6E-409C-BE32-E72D297353CC}">
              <c16:uniqueId val="{00000001-B8D0-4211-90DC-87BC9E90372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40"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2">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2">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4" t="str">
        <f>データ!H6</f>
        <v>長崎県　波佐見町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2">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A7</v>
      </c>
      <c r="X8" s="82"/>
      <c r="Y8" s="82"/>
      <c r="Z8" s="82"/>
      <c r="AA8" s="82"/>
      <c r="AB8" s="82"/>
      <c r="AC8" s="82"/>
      <c r="AD8" s="82" t="str">
        <f>データ!$M$6</f>
        <v>非設置</v>
      </c>
      <c r="AE8" s="82"/>
      <c r="AF8" s="82"/>
      <c r="AG8" s="82"/>
      <c r="AH8" s="82"/>
      <c r="AI8" s="82"/>
      <c r="AJ8" s="82"/>
      <c r="AK8" s="4"/>
      <c r="AL8" s="70">
        <f>データ!$R$6</f>
        <v>14818</v>
      </c>
      <c r="AM8" s="70"/>
      <c r="AN8" s="70"/>
      <c r="AO8" s="70"/>
      <c r="AP8" s="70"/>
      <c r="AQ8" s="70"/>
      <c r="AR8" s="70"/>
      <c r="AS8" s="70"/>
      <c r="AT8" s="66">
        <f>データ!$S$6</f>
        <v>56</v>
      </c>
      <c r="AU8" s="67"/>
      <c r="AV8" s="67"/>
      <c r="AW8" s="67"/>
      <c r="AX8" s="67"/>
      <c r="AY8" s="67"/>
      <c r="AZ8" s="67"/>
      <c r="BA8" s="67"/>
      <c r="BB8" s="69">
        <f>データ!$T$6</f>
        <v>264.61</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2">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2">
      <c r="A10" s="2"/>
      <c r="B10" s="66" t="str">
        <f>データ!$N$6</f>
        <v>-</v>
      </c>
      <c r="C10" s="67"/>
      <c r="D10" s="67"/>
      <c r="E10" s="67"/>
      <c r="F10" s="67"/>
      <c r="G10" s="67"/>
      <c r="H10" s="67"/>
      <c r="I10" s="66">
        <f>データ!$O$6</f>
        <v>61.5</v>
      </c>
      <c r="J10" s="67"/>
      <c r="K10" s="67"/>
      <c r="L10" s="67"/>
      <c r="M10" s="67"/>
      <c r="N10" s="67"/>
      <c r="O10" s="68"/>
      <c r="P10" s="69">
        <f>データ!$P$6</f>
        <v>99.68</v>
      </c>
      <c r="Q10" s="69"/>
      <c r="R10" s="69"/>
      <c r="S10" s="69"/>
      <c r="T10" s="69"/>
      <c r="U10" s="69"/>
      <c r="V10" s="69"/>
      <c r="W10" s="70">
        <f>データ!$Q$6</f>
        <v>3990</v>
      </c>
      <c r="X10" s="70"/>
      <c r="Y10" s="70"/>
      <c r="Z10" s="70"/>
      <c r="AA10" s="70"/>
      <c r="AB10" s="70"/>
      <c r="AC10" s="70"/>
      <c r="AD10" s="2"/>
      <c r="AE10" s="2"/>
      <c r="AF10" s="2"/>
      <c r="AG10" s="2"/>
      <c r="AH10" s="4"/>
      <c r="AI10" s="4"/>
      <c r="AJ10" s="4"/>
      <c r="AK10" s="4"/>
      <c r="AL10" s="70">
        <f>データ!$U$6</f>
        <v>14736</v>
      </c>
      <c r="AM10" s="70"/>
      <c r="AN10" s="70"/>
      <c r="AO10" s="70"/>
      <c r="AP10" s="70"/>
      <c r="AQ10" s="70"/>
      <c r="AR10" s="70"/>
      <c r="AS10" s="70"/>
      <c r="AT10" s="66">
        <f>データ!$V$6</f>
        <v>16.149999999999999</v>
      </c>
      <c r="AU10" s="67"/>
      <c r="AV10" s="67"/>
      <c r="AW10" s="67"/>
      <c r="AX10" s="67"/>
      <c r="AY10" s="67"/>
      <c r="AZ10" s="67"/>
      <c r="BA10" s="67"/>
      <c r="BB10" s="69">
        <f>データ!$W$6</f>
        <v>912.45</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106</v>
      </c>
      <c r="BM16" s="51"/>
      <c r="BN16" s="51"/>
      <c r="BO16" s="51"/>
      <c r="BP16" s="51"/>
      <c r="BQ16" s="51"/>
      <c r="BR16" s="51"/>
      <c r="BS16" s="51"/>
      <c r="BT16" s="51"/>
      <c r="BU16" s="51"/>
      <c r="BV16" s="51"/>
      <c r="BW16" s="51"/>
      <c r="BX16" s="51"/>
      <c r="BY16" s="51"/>
      <c r="BZ16" s="52"/>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2">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107</v>
      </c>
      <c r="BM66" s="51"/>
      <c r="BN66" s="51"/>
      <c r="BO66" s="51"/>
      <c r="BP66" s="51"/>
      <c r="BQ66" s="51"/>
      <c r="BR66" s="51"/>
      <c r="BS66" s="51"/>
      <c r="BT66" s="51"/>
      <c r="BU66" s="51"/>
      <c r="BV66" s="51"/>
      <c r="BW66" s="51"/>
      <c r="BX66" s="51"/>
      <c r="BY66" s="51"/>
      <c r="BZ66" s="52"/>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dbtJf9tXTSVr1U7XzcNCDEfhtmf8n87LHCFZbQhXjbL97/1Up3X96ypGfJhFSuVFAo/2SLy04ccULFJGNUXgyA==" saltValue="TlrYhcFBwXEjIv1oeiaZE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2018</v>
      </c>
      <c r="C6" s="34">
        <f t="shared" ref="C6:W6" si="3">C7</f>
        <v>423238</v>
      </c>
      <c r="D6" s="34">
        <f t="shared" si="3"/>
        <v>46</v>
      </c>
      <c r="E6" s="34">
        <f t="shared" si="3"/>
        <v>1</v>
      </c>
      <c r="F6" s="34">
        <f t="shared" si="3"/>
        <v>0</v>
      </c>
      <c r="G6" s="34">
        <f t="shared" si="3"/>
        <v>1</v>
      </c>
      <c r="H6" s="34" t="str">
        <f t="shared" si="3"/>
        <v>長崎県　波佐見町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61.5</v>
      </c>
      <c r="P6" s="35">
        <f t="shared" si="3"/>
        <v>99.68</v>
      </c>
      <c r="Q6" s="35">
        <f t="shared" si="3"/>
        <v>3990</v>
      </c>
      <c r="R6" s="35">
        <f t="shared" si="3"/>
        <v>14818</v>
      </c>
      <c r="S6" s="35">
        <f t="shared" si="3"/>
        <v>56</v>
      </c>
      <c r="T6" s="35">
        <f t="shared" si="3"/>
        <v>264.61</v>
      </c>
      <c r="U6" s="35">
        <f t="shared" si="3"/>
        <v>14736</v>
      </c>
      <c r="V6" s="35">
        <f t="shared" si="3"/>
        <v>16.149999999999999</v>
      </c>
      <c r="W6" s="35">
        <f t="shared" si="3"/>
        <v>912.45</v>
      </c>
      <c r="X6" s="36">
        <f>IF(X7="",NA(),X7)</f>
        <v>113.44</v>
      </c>
      <c r="Y6" s="36">
        <f t="shared" ref="Y6:AG6" si="4">IF(Y7="",NA(),Y7)</f>
        <v>111.84</v>
      </c>
      <c r="Z6" s="36">
        <f t="shared" si="4"/>
        <v>115.21</v>
      </c>
      <c r="AA6" s="36">
        <f t="shared" si="4"/>
        <v>110.68</v>
      </c>
      <c r="AB6" s="36">
        <f t="shared" si="4"/>
        <v>109.32</v>
      </c>
      <c r="AC6" s="36">
        <f t="shared" si="4"/>
        <v>110.01</v>
      </c>
      <c r="AD6" s="36">
        <f t="shared" si="4"/>
        <v>111.21</v>
      </c>
      <c r="AE6" s="36">
        <f t="shared" si="4"/>
        <v>111.34</v>
      </c>
      <c r="AF6" s="36">
        <f t="shared" si="4"/>
        <v>110.02</v>
      </c>
      <c r="AG6" s="36">
        <f t="shared" si="4"/>
        <v>108.76</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10.130000000000001</v>
      </c>
      <c r="AQ6" s="36">
        <f t="shared" si="5"/>
        <v>7.31</v>
      </c>
      <c r="AR6" s="36">
        <f t="shared" si="5"/>
        <v>7.48</v>
      </c>
      <c r="AS6" s="35" t="str">
        <f>IF(AS7="","",IF(AS7="-","【-】","【"&amp;SUBSTITUTE(TEXT(AS7,"#,##0.00"),"-","△")&amp;"】"))</f>
        <v>【1.05】</v>
      </c>
      <c r="AT6" s="36">
        <f>IF(AT7="",NA(),AT7)</f>
        <v>620.49</v>
      </c>
      <c r="AU6" s="36">
        <f t="shared" ref="AU6:BC6" si="6">IF(AU7="",NA(),AU7)</f>
        <v>679.43</v>
      </c>
      <c r="AV6" s="36">
        <f t="shared" si="6"/>
        <v>766.13</v>
      </c>
      <c r="AW6" s="36">
        <f t="shared" si="6"/>
        <v>713.77</v>
      </c>
      <c r="AX6" s="36">
        <f t="shared" si="6"/>
        <v>856.94</v>
      </c>
      <c r="AY6" s="36">
        <f t="shared" si="6"/>
        <v>381.53</v>
      </c>
      <c r="AZ6" s="36">
        <f t="shared" si="6"/>
        <v>391.54</v>
      </c>
      <c r="BA6" s="36">
        <f t="shared" si="6"/>
        <v>388.67</v>
      </c>
      <c r="BB6" s="36">
        <f t="shared" si="6"/>
        <v>355.27</v>
      </c>
      <c r="BC6" s="36">
        <f t="shared" si="6"/>
        <v>359.7</v>
      </c>
      <c r="BD6" s="35" t="str">
        <f>IF(BD7="","",IF(BD7="-","【-】","【"&amp;SUBSTITUTE(TEXT(BD7,"#,##0.00"),"-","△")&amp;"】"))</f>
        <v>【261.93】</v>
      </c>
      <c r="BE6" s="36">
        <f>IF(BE7="",NA(),BE7)</f>
        <v>414.15</v>
      </c>
      <c r="BF6" s="36">
        <f t="shared" ref="BF6:BN6" si="7">IF(BF7="",NA(),BF7)</f>
        <v>406.2</v>
      </c>
      <c r="BG6" s="36">
        <f t="shared" si="7"/>
        <v>480.52</v>
      </c>
      <c r="BH6" s="36">
        <f t="shared" si="7"/>
        <v>465.5</v>
      </c>
      <c r="BI6" s="36">
        <f t="shared" si="7"/>
        <v>450.84</v>
      </c>
      <c r="BJ6" s="36">
        <f t="shared" si="7"/>
        <v>393.27</v>
      </c>
      <c r="BK6" s="36">
        <f t="shared" si="7"/>
        <v>386.97</v>
      </c>
      <c r="BL6" s="36">
        <f t="shared" si="7"/>
        <v>422.5</v>
      </c>
      <c r="BM6" s="36">
        <f t="shared" si="7"/>
        <v>458.27</v>
      </c>
      <c r="BN6" s="36">
        <f t="shared" si="7"/>
        <v>447.01</v>
      </c>
      <c r="BO6" s="35" t="str">
        <f>IF(BO7="","",IF(BO7="-","【-】","【"&amp;SUBSTITUTE(TEXT(BO7,"#,##0.00"),"-","△")&amp;"】"))</f>
        <v>【270.46】</v>
      </c>
      <c r="BP6" s="36">
        <f>IF(BP7="",NA(),BP7)</f>
        <v>110.26</v>
      </c>
      <c r="BQ6" s="36">
        <f t="shared" ref="BQ6:BY6" si="8">IF(BQ7="",NA(),BQ7)</f>
        <v>110.51</v>
      </c>
      <c r="BR6" s="36">
        <f t="shared" si="8"/>
        <v>114.05</v>
      </c>
      <c r="BS6" s="36">
        <f t="shared" si="8"/>
        <v>109.36</v>
      </c>
      <c r="BT6" s="36">
        <f t="shared" si="8"/>
        <v>108.05</v>
      </c>
      <c r="BU6" s="36">
        <f t="shared" si="8"/>
        <v>100.47</v>
      </c>
      <c r="BV6" s="36">
        <f t="shared" si="8"/>
        <v>101.72</v>
      </c>
      <c r="BW6" s="36">
        <f t="shared" si="8"/>
        <v>101.64</v>
      </c>
      <c r="BX6" s="36">
        <f t="shared" si="8"/>
        <v>96.77</v>
      </c>
      <c r="BY6" s="36">
        <f t="shared" si="8"/>
        <v>95.81</v>
      </c>
      <c r="BZ6" s="35" t="str">
        <f>IF(BZ7="","",IF(BZ7="-","【-】","【"&amp;SUBSTITUTE(TEXT(BZ7,"#,##0.00"),"-","△")&amp;"】"))</f>
        <v>【103.91】</v>
      </c>
      <c r="CA6" s="36">
        <f>IF(CA7="",NA(),CA7)</f>
        <v>181.82</v>
      </c>
      <c r="CB6" s="36">
        <f t="shared" ref="CB6:CJ6" si="9">IF(CB7="",NA(),CB7)</f>
        <v>181.36</v>
      </c>
      <c r="CC6" s="36">
        <f t="shared" si="9"/>
        <v>175.93</v>
      </c>
      <c r="CD6" s="36">
        <f t="shared" si="9"/>
        <v>183.54</v>
      </c>
      <c r="CE6" s="36">
        <f t="shared" si="9"/>
        <v>185.76</v>
      </c>
      <c r="CF6" s="36">
        <f t="shared" si="9"/>
        <v>169.82</v>
      </c>
      <c r="CG6" s="36">
        <f t="shared" si="9"/>
        <v>168.2</v>
      </c>
      <c r="CH6" s="36">
        <f t="shared" si="9"/>
        <v>179.16</v>
      </c>
      <c r="CI6" s="36">
        <f t="shared" si="9"/>
        <v>187.18</v>
      </c>
      <c r="CJ6" s="36">
        <f t="shared" si="9"/>
        <v>189.58</v>
      </c>
      <c r="CK6" s="35" t="str">
        <f>IF(CK7="","",IF(CK7="-","【-】","【"&amp;SUBSTITUTE(TEXT(CK7,"#,##0.00"),"-","△")&amp;"】"))</f>
        <v>【167.11】</v>
      </c>
      <c r="CL6" s="36">
        <f>IF(CL7="",NA(),CL7)</f>
        <v>68.52</v>
      </c>
      <c r="CM6" s="36">
        <f t="shared" ref="CM6:CU6" si="10">IF(CM7="",NA(),CM7)</f>
        <v>70.09</v>
      </c>
      <c r="CN6" s="36">
        <f t="shared" si="10"/>
        <v>71.319999999999993</v>
      </c>
      <c r="CO6" s="36">
        <f t="shared" si="10"/>
        <v>73.16</v>
      </c>
      <c r="CP6" s="36">
        <f t="shared" si="10"/>
        <v>73.680000000000007</v>
      </c>
      <c r="CQ6" s="36">
        <f t="shared" si="10"/>
        <v>55.13</v>
      </c>
      <c r="CR6" s="36">
        <f t="shared" si="10"/>
        <v>54.77</v>
      </c>
      <c r="CS6" s="36">
        <f t="shared" si="10"/>
        <v>54.24</v>
      </c>
      <c r="CT6" s="36">
        <f t="shared" si="10"/>
        <v>55.88</v>
      </c>
      <c r="CU6" s="36">
        <f t="shared" si="10"/>
        <v>55.22</v>
      </c>
      <c r="CV6" s="35" t="str">
        <f>IF(CV7="","",IF(CV7="-","【-】","【"&amp;SUBSTITUTE(TEXT(CV7,"#,##0.00"),"-","△")&amp;"】"))</f>
        <v>【60.27】</v>
      </c>
      <c r="CW6" s="36">
        <f>IF(CW7="",NA(),CW7)</f>
        <v>86.03</v>
      </c>
      <c r="CX6" s="36">
        <f t="shared" ref="CX6:DF6" si="11">IF(CX7="",NA(),CX7)</f>
        <v>83.92</v>
      </c>
      <c r="CY6" s="36">
        <f t="shared" si="11"/>
        <v>82.82</v>
      </c>
      <c r="CZ6" s="36">
        <f t="shared" si="11"/>
        <v>81.66</v>
      </c>
      <c r="DA6" s="36">
        <f t="shared" si="11"/>
        <v>81.63</v>
      </c>
      <c r="DB6" s="36">
        <f t="shared" si="11"/>
        <v>83</v>
      </c>
      <c r="DC6" s="36">
        <f t="shared" si="11"/>
        <v>82.89</v>
      </c>
      <c r="DD6" s="36">
        <f t="shared" si="11"/>
        <v>81.680000000000007</v>
      </c>
      <c r="DE6" s="36">
        <f t="shared" si="11"/>
        <v>80.989999999999995</v>
      </c>
      <c r="DF6" s="36">
        <f t="shared" si="11"/>
        <v>80.930000000000007</v>
      </c>
      <c r="DG6" s="35" t="str">
        <f>IF(DG7="","",IF(DG7="-","【-】","【"&amp;SUBSTITUTE(TEXT(DG7,"#,##0.00"),"-","△")&amp;"】"))</f>
        <v>【89.92】</v>
      </c>
      <c r="DH6" s="36">
        <f>IF(DH7="",NA(),DH7)</f>
        <v>49.28</v>
      </c>
      <c r="DI6" s="36">
        <f t="shared" ref="DI6:DQ6" si="12">IF(DI7="",NA(),DI7)</f>
        <v>50.62</v>
      </c>
      <c r="DJ6" s="36">
        <f t="shared" si="12"/>
        <v>49.87</v>
      </c>
      <c r="DK6" s="36">
        <f t="shared" si="12"/>
        <v>51.31</v>
      </c>
      <c r="DL6" s="36">
        <f t="shared" si="12"/>
        <v>52.56</v>
      </c>
      <c r="DM6" s="36">
        <f t="shared" si="12"/>
        <v>46.66</v>
      </c>
      <c r="DN6" s="36">
        <f t="shared" si="12"/>
        <v>47.46</v>
      </c>
      <c r="DO6" s="36">
        <f t="shared" si="12"/>
        <v>48.14</v>
      </c>
      <c r="DP6" s="36">
        <f t="shared" si="12"/>
        <v>46.61</v>
      </c>
      <c r="DQ6" s="36">
        <f t="shared" si="12"/>
        <v>47.97</v>
      </c>
      <c r="DR6" s="35" t="str">
        <f>IF(DR7="","",IF(DR7="-","【-】","【"&amp;SUBSTITUTE(TEXT(DR7,"#,##0.00"),"-","△")&amp;"】"))</f>
        <v>【48.85】</v>
      </c>
      <c r="DS6" s="36">
        <f>IF(DS7="",NA(),DS7)</f>
        <v>7.82</v>
      </c>
      <c r="DT6" s="36">
        <f t="shared" ref="DT6:EB6" si="13">IF(DT7="",NA(),DT7)</f>
        <v>10.06</v>
      </c>
      <c r="DU6" s="36">
        <f t="shared" si="13"/>
        <v>11.66</v>
      </c>
      <c r="DV6" s="36">
        <f t="shared" si="13"/>
        <v>12.42</v>
      </c>
      <c r="DW6" s="36">
        <f t="shared" si="13"/>
        <v>17.47</v>
      </c>
      <c r="DX6" s="36">
        <f t="shared" si="13"/>
        <v>9.85</v>
      </c>
      <c r="DY6" s="36">
        <f t="shared" si="13"/>
        <v>9.7100000000000009</v>
      </c>
      <c r="DZ6" s="36">
        <f t="shared" si="13"/>
        <v>11.13</v>
      </c>
      <c r="EA6" s="36">
        <f t="shared" si="13"/>
        <v>10.84</v>
      </c>
      <c r="EB6" s="36">
        <f t="shared" si="13"/>
        <v>15.33</v>
      </c>
      <c r="EC6" s="35" t="str">
        <f>IF(EC7="","",IF(EC7="-","【-】","【"&amp;SUBSTITUTE(TEXT(EC7,"#,##0.00"),"-","△")&amp;"】"))</f>
        <v>【17.80】</v>
      </c>
      <c r="ED6" s="36">
        <f>IF(ED7="",NA(),ED7)</f>
        <v>1.38</v>
      </c>
      <c r="EE6" s="36">
        <f t="shared" ref="EE6:EM6" si="14">IF(EE7="",NA(),EE7)</f>
        <v>0.85</v>
      </c>
      <c r="EF6" s="36">
        <f t="shared" si="14"/>
        <v>0.85</v>
      </c>
      <c r="EG6" s="36">
        <f t="shared" si="14"/>
        <v>1.08</v>
      </c>
      <c r="EH6" s="36">
        <f t="shared" si="14"/>
        <v>1.03</v>
      </c>
      <c r="EI6" s="36">
        <f t="shared" si="14"/>
        <v>0.66</v>
      </c>
      <c r="EJ6" s="36">
        <f t="shared" si="14"/>
        <v>0.99</v>
      </c>
      <c r="EK6" s="36">
        <f t="shared" si="14"/>
        <v>0.47</v>
      </c>
      <c r="EL6" s="36">
        <f t="shared" si="14"/>
        <v>0.39</v>
      </c>
      <c r="EM6" s="36">
        <f t="shared" si="14"/>
        <v>0.43</v>
      </c>
      <c r="EN6" s="35" t="str">
        <f>IF(EN7="","",IF(EN7="-","【-】","【"&amp;SUBSTITUTE(TEXT(EN7,"#,##0.00"),"-","△")&amp;"】"))</f>
        <v>【0.70】</v>
      </c>
    </row>
    <row r="7" spans="1:144" s="37" customFormat="1" x14ac:dyDescent="0.2">
      <c r="A7" s="29"/>
      <c r="B7" s="38">
        <v>2018</v>
      </c>
      <c r="C7" s="38">
        <v>423238</v>
      </c>
      <c r="D7" s="38">
        <v>46</v>
      </c>
      <c r="E7" s="38">
        <v>1</v>
      </c>
      <c r="F7" s="38">
        <v>0</v>
      </c>
      <c r="G7" s="38">
        <v>1</v>
      </c>
      <c r="H7" s="38" t="s">
        <v>93</v>
      </c>
      <c r="I7" s="38" t="s">
        <v>94</v>
      </c>
      <c r="J7" s="38" t="s">
        <v>95</v>
      </c>
      <c r="K7" s="38" t="s">
        <v>96</v>
      </c>
      <c r="L7" s="38" t="s">
        <v>97</v>
      </c>
      <c r="M7" s="38" t="s">
        <v>98</v>
      </c>
      <c r="N7" s="39" t="s">
        <v>99</v>
      </c>
      <c r="O7" s="39">
        <v>61.5</v>
      </c>
      <c r="P7" s="39">
        <v>99.68</v>
      </c>
      <c r="Q7" s="39">
        <v>3990</v>
      </c>
      <c r="R7" s="39">
        <v>14818</v>
      </c>
      <c r="S7" s="39">
        <v>56</v>
      </c>
      <c r="T7" s="39">
        <v>264.61</v>
      </c>
      <c r="U7" s="39">
        <v>14736</v>
      </c>
      <c r="V7" s="39">
        <v>16.149999999999999</v>
      </c>
      <c r="W7" s="39">
        <v>912.45</v>
      </c>
      <c r="X7" s="39">
        <v>113.44</v>
      </c>
      <c r="Y7" s="39">
        <v>111.84</v>
      </c>
      <c r="Z7" s="39">
        <v>115.21</v>
      </c>
      <c r="AA7" s="39">
        <v>110.68</v>
      </c>
      <c r="AB7" s="39">
        <v>109.32</v>
      </c>
      <c r="AC7" s="39">
        <v>110.01</v>
      </c>
      <c r="AD7" s="39">
        <v>111.21</v>
      </c>
      <c r="AE7" s="39">
        <v>111.34</v>
      </c>
      <c r="AF7" s="39">
        <v>110.02</v>
      </c>
      <c r="AG7" s="39">
        <v>108.76</v>
      </c>
      <c r="AH7" s="39">
        <v>112.83</v>
      </c>
      <c r="AI7" s="39">
        <v>0</v>
      </c>
      <c r="AJ7" s="39">
        <v>0</v>
      </c>
      <c r="AK7" s="39">
        <v>0</v>
      </c>
      <c r="AL7" s="39">
        <v>0</v>
      </c>
      <c r="AM7" s="39">
        <v>0</v>
      </c>
      <c r="AN7" s="39">
        <v>2.8</v>
      </c>
      <c r="AO7" s="39">
        <v>1.93</v>
      </c>
      <c r="AP7" s="39">
        <v>10.130000000000001</v>
      </c>
      <c r="AQ7" s="39">
        <v>7.31</v>
      </c>
      <c r="AR7" s="39">
        <v>7.48</v>
      </c>
      <c r="AS7" s="39">
        <v>1.05</v>
      </c>
      <c r="AT7" s="39">
        <v>620.49</v>
      </c>
      <c r="AU7" s="39">
        <v>679.43</v>
      </c>
      <c r="AV7" s="39">
        <v>766.13</v>
      </c>
      <c r="AW7" s="39">
        <v>713.77</v>
      </c>
      <c r="AX7" s="39">
        <v>856.94</v>
      </c>
      <c r="AY7" s="39">
        <v>381.53</v>
      </c>
      <c r="AZ7" s="39">
        <v>391.54</v>
      </c>
      <c r="BA7" s="39">
        <v>388.67</v>
      </c>
      <c r="BB7" s="39">
        <v>355.27</v>
      </c>
      <c r="BC7" s="39">
        <v>359.7</v>
      </c>
      <c r="BD7" s="39">
        <v>261.93</v>
      </c>
      <c r="BE7" s="39">
        <v>414.15</v>
      </c>
      <c r="BF7" s="39">
        <v>406.2</v>
      </c>
      <c r="BG7" s="39">
        <v>480.52</v>
      </c>
      <c r="BH7" s="39">
        <v>465.5</v>
      </c>
      <c r="BI7" s="39">
        <v>450.84</v>
      </c>
      <c r="BJ7" s="39">
        <v>393.27</v>
      </c>
      <c r="BK7" s="39">
        <v>386.97</v>
      </c>
      <c r="BL7" s="39">
        <v>422.5</v>
      </c>
      <c r="BM7" s="39">
        <v>458.27</v>
      </c>
      <c r="BN7" s="39">
        <v>447.01</v>
      </c>
      <c r="BO7" s="39">
        <v>270.45999999999998</v>
      </c>
      <c r="BP7" s="39">
        <v>110.26</v>
      </c>
      <c r="BQ7" s="39">
        <v>110.51</v>
      </c>
      <c r="BR7" s="39">
        <v>114.05</v>
      </c>
      <c r="BS7" s="39">
        <v>109.36</v>
      </c>
      <c r="BT7" s="39">
        <v>108.05</v>
      </c>
      <c r="BU7" s="39">
        <v>100.47</v>
      </c>
      <c r="BV7" s="39">
        <v>101.72</v>
      </c>
      <c r="BW7" s="39">
        <v>101.64</v>
      </c>
      <c r="BX7" s="39">
        <v>96.77</v>
      </c>
      <c r="BY7" s="39">
        <v>95.81</v>
      </c>
      <c r="BZ7" s="39">
        <v>103.91</v>
      </c>
      <c r="CA7" s="39">
        <v>181.82</v>
      </c>
      <c r="CB7" s="39">
        <v>181.36</v>
      </c>
      <c r="CC7" s="39">
        <v>175.93</v>
      </c>
      <c r="CD7" s="39">
        <v>183.54</v>
      </c>
      <c r="CE7" s="39">
        <v>185.76</v>
      </c>
      <c r="CF7" s="39">
        <v>169.82</v>
      </c>
      <c r="CG7" s="39">
        <v>168.2</v>
      </c>
      <c r="CH7" s="39">
        <v>179.16</v>
      </c>
      <c r="CI7" s="39">
        <v>187.18</v>
      </c>
      <c r="CJ7" s="39">
        <v>189.58</v>
      </c>
      <c r="CK7" s="39">
        <v>167.11</v>
      </c>
      <c r="CL7" s="39">
        <v>68.52</v>
      </c>
      <c r="CM7" s="39">
        <v>70.09</v>
      </c>
      <c r="CN7" s="39">
        <v>71.319999999999993</v>
      </c>
      <c r="CO7" s="39">
        <v>73.16</v>
      </c>
      <c r="CP7" s="39">
        <v>73.680000000000007</v>
      </c>
      <c r="CQ7" s="39">
        <v>55.13</v>
      </c>
      <c r="CR7" s="39">
        <v>54.77</v>
      </c>
      <c r="CS7" s="39">
        <v>54.24</v>
      </c>
      <c r="CT7" s="39">
        <v>55.88</v>
      </c>
      <c r="CU7" s="39">
        <v>55.22</v>
      </c>
      <c r="CV7" s="39">
        <v>60.27</v>
      </c>
      <c r="CW7" s="39">
        <v>86.03</v>
      </c>
      <c r="CX7" s="39">
        <v>83.92</v>
      </c>
      <c r="CY7" s="39">
        <v>82.82</v>
      </c>
      <c r="CZ7" s="39">
        <v>81.66</v>
      </c>
      <c r="DA7" s="39">
        <v>81.63</v>
      </c>
      <c r="DB7" s="39">
        <v>83</v>
      </c>
      <c r="DC7" s="39">
        <v>82.89</v>
      </c>
      <c r="DD7" s="39">
        <v>81.680000000000007</v>
      </c>
      <c r="DE7" s="39">
        <v>80.989999999999995</v>
      </c>
      <c r="DF7" s="39">
        <v>80.930000000000007</v>
      </c>
      <c r="DG7" s="39">
        <v>89.92</v>
      </c>
      <c r="DH7" s="39">
        <v>49.28</v>
      </c>
      <c r="DI7" s="39">
        <v>50.62</v>
      </c>
      <c r="DJ7" s="39">
        <v>49.87</v>
      </c>
      <c r="DK7" s="39">
        <v>51.31</v>
      </c>
      <c r="DL7" s="39">
        <v>52.56</v>
      </c>
      <c r="DM7" s="39">
        <v>46.66</v>
      </c>
      <c r="DN7" s="39">
        <v>47.46</v>
      </c>
      <c r="DO7" s="39">
        <v>48.14</v>
      </c>
      <c r="DP7" s="39">
        <v>46.61</v>
      </c>
      <c r="DQ7" s="39">
        <v>47.97</v>
      </c>
      <c r="DR7" s="39">
        <v>48.85</v>
      </c>
      <c r="DS7" s="39">
        <v>7.82</v>
      </c>
      <c r="DT7" s="39">
        <v>10.06</v>
      </c>
      <c r="DU7" s="39">
        <v>11.66</v>
      </c>
      <c r="DV7" s="39">
        <v>12.42</v>
      </c>
      <c r="DW7" s="39">
        <v>17.47</v>
      </c>
      <c r="DX7" s="39">
        <v>9.85</v>
      </c>
      <c r="DY7" s="39">
        <v>9.7100000000000009</v>
      </c>
      <c r="DZ7" s="39">
        <v>11.13</v>
      </c>
      <c r="EA7" s="39">
        <v>10.84</v>
      </c>
      <c r="EB7" s="39">
        <v>15.33</v>
      </c>
      <c r="EC7" s="39">
        <v>17.8</v>
      </c>
      <c r="ED7" s="39">
        <v>1.38</v>
      </c>
      <c r="EE7" s="39">
        <v>0.85</v>
      </c>
      <c r="EF7" s="39">
        <v>0.85</v>
      </c>
      <c r="EG7" s="39">
        <v>1.08</v>
      </c>
      <c r="EH7" s="39">
        <v>1.03</v>
      </c>
      <c r="EI7" s="39">
        <v>0.66</v>
      </c>
      <c r="EJ7" s="39">
        <v>0.99</v>
      </c>
      <c r="EK7" s="39">
        <v>0.47</v>
      </c>
      <c r="EL7" s="39">
        <v>0.39</v>
      </c>
      <c r="EM7" s="39">
        <v>0.43</v>
      </c>
      <c r="EN7" s="39">
        <v>0.7</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波佐見町</cp:lastModifiedBy>
  <cp:lastPrinted>2020-02-04T02:04:22Z</cp:lastPrinted>
  <dcterms:created xsi:type="dcterms:W3CDTF">2019-12-05T04:29:49Z</dcterms:created>
  <dcterms:modified xsi:type="dcterms:W3CDTF">2020-02-17T01:14:17Z</dcterms:modified>
  <cp:category/>
</cp:coreProperties>
</file>