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水道課\060．調査関係\総務部\財政課\H31\014.経営比較分析表\02回答\"/>
    </mc:Choice>
  </mc:AlternateContent>
  <workbookProtection workbookAlgorithmName="SHA-512" workbookHashValue="Fg7cLmfxCQ85x1LKz4ftSclwFp/6bhAZ1wKuUDeSTIoEmh5PkoX0ikDQeLA0/5UbcA//xsHvVE9DdfI2mVWEUg==" workbookSaltValue="0lboRgAYYy9D61KhSmmaEw=="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<sst xmlns="http://schemas.openxmlformats.org/spreadsheetml/2006/main" count="220" uniqueCount="108">
  <si>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</si>
  <si>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</si>
  <si>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</si>
  <si>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</si>
  <si>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</si>
  <si>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</si>
  <si>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</si>
  <si>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</si>
  <si>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</si>
  <si>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</si>
  <si>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</si>
  <si>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</si>
  <si>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</si>
  <si>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</si>
  <si>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</si>
  <si>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</si>
  <si>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</si>
  <si>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</si>
  <si>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</si>
  <si>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</si>
  <si>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</si>
  <si>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</si>
  <si>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</si>
  <si>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</si>
  <si>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</si>
  <si>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</si>
  <si>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</si>
  <si>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</si>
  <si>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</si>
  <si>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</si>
  <si>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</si>
  <si>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</si>
  <si>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</si>
  <si>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</si>
  <si>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</si>
  <si>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</si>
  <si>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</si>
  <si>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</si>
  <si>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</si>
  <si>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</si>
  <si>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</si>
  <si>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</si>
  <si>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</si>
  <si>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</si>
  <si>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</si>
  <si>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</si>
  <si>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</si>
  <si>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</si>
  <si>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</si>
  <si>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</si>
  <si>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</si>
  <si>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</si>
  <si>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</si>
  <si>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</si>
  <si>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</si>
  <si>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</si>
  <si>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</si>
  <si>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</si>
  <si>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</si>
  <si>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</si>
  <si>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</si>
  <si>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</si>
  <si>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</si>
  <si>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</si>
  <si>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</si>
  <si>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</si>
  <si>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</si>
  <si>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</si>
  <si>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</si>
  <si>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</si>
  <si>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</si>
  <si>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</si>
  <si>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</si>
  <si>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</si>
  <si>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</si>
  <si>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</si>
  <si>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</si>
  <si>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</si>
  <si>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</si>
  <si>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</si>
  <si>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</si>
  <si>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</si>
  <si>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</si>
  <si>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</si>
  <si>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</si>
  <si>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</si>
  <si>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</si>
  <si>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</si>
  <si>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</si>
  <si>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</si>
  <si>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</si>
  <si>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</si>
  <si>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</si>
  <si>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</si>
  <si>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</si>
  <si>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</si>
  <si>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</si>
  <si>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</si>
  <si>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</si>
  <si>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</si>
  <si>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</si>
  <si>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</si>
  <si>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</si>
  <si>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</si>
  <si>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</si>
  <si>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経年化率は、簡易水道事業を統合する際に施設整備を行っていたことから、平均値より低いものの、管路更新率は平均値と比較して低い水準に留まっており、また、地区によっては、老朽化が進行しているところもあるため、計画的な管路の更新を進めていく必要がある。</t>
    <rPh sb="1" eb="3">
      <t>カンロ</t>
    </rPh>
    <rPh sb="3" eb="6">
      <t>ケイネンカ</t>
    </rPh>
    <rPh sb="6" eb="7">
      <t>リツ</t>
    </rPh>
    <rPh sb="9" eb="11">
      <t>カンイ</t>
    </rPh>
    <rPh sb="11" eb="13">
      <t>スイドウ</t>
    </rPh>
    <rPh sb="13" eb="15">
      <t>ジギョウ</t>
    </rPh>
    <rPh sb="16" eb="18">
      <t>トウゴウ</t>
    </rPh>
    <rPh sb="20" eb="21">
      <t>サイ</t>
    </rPh>
    <rPh sb="22" eb="24">
      <t>シセツ</t>
    </rPh>
    <rPh sb="24" eb="26">
      <t>セイビ</t>
    </rPh>
    <rPh sb="27" eb="28">
      <t>オコナ</t>
    </rPh>
    <rPh sb="37" eb="40">
      <t>ヘイキンチ</t>
    </rPh>
    <rPh sb="42" eb="43">
      <t>ヒク</t>
    </rPh>
    <rPh sb="48" eb="50">
      <t>カンロ</t>
    </rPh>
    <rPh sb="50" eb="52">
      <t>コウシン</t>
    </rPh>
    <rPh sb="52" eb="53">
      <t>リツ</t>
    </rPh>
    <rPh sb="54" eb="57">
      <t>ヘイキンチ</t>
    </rPh>
    <rPh sb="58" eb="60">
      <t>ヒカク</t>
    </rPh>
    <rPh sb="62" eb="63">
      <t>ヒク</t>
    </rPh>
    <rPh sb="64" eb="66">
      <t>スイジュン</t>
    </rPh>
    <rPh sb="67" eb="68">
      <t>トド</t>
    </rPh>
    <rPh sb="77" eb="79">
      <t>チク</t>
    </rPh>
    <rPh sb="85" eb="88">
      <t>ロウキュウカ</t>
    </rPh>
    <rPh sb="89" eb="91">
      <t>シンコウ</t>
    </rPh>
    <rPh sb="104" eb="107">
      <t>ケイカクテキ</t>
    </rPh>
    <rPh sb="108" eb="110">
      <t>カンロ</t>
    </rPh>
    <rPh sb="111" eb="113">
      <t>コウシン</t>
    </rPh>
    <rPh sb="114" eb="115">
      <t>スス</t>
    </rPh>
    <rPh sb="119" eb="121">
      <t>ヒツヨウ</t>
    </rPh>
    <phoneticPr fontId="4"/>
  </si>
  <si>
    <t>　経営的には、純利益を確保しており経営の健全化は保たれているものの、給水人口の約4割強が旧簡易水道事業区域であったところを経営統合したことから、料金回収率が大幅に低下し、一般会計からの繰入れに依存している現状となっている。また、簡易水道事業で施設整備を進めた際に財源として企業債を活用していたため、多額の企業債を抱えている状況となっている。一方で、有収率は低い水準で留まっており、施設の老朽化が進んでいる。
　今後は、漏水対策及び老朽化対策等の更新事業を進めるとともに適正な料金の見直しを行い、安全安心な水の安定供給と経営の健全化に取り組む必要がある。</t>
    <rPh sb="1" eb="4">
      <t>ケイエイテキ</t>
    </rPh>
    <rPh sb="7" eb="10">
      <t>ジュンリエキ</t>
    </rPh>
    <rPh sb="11" eb="13">
      <t>カクホ</t>
    </rPh>
    <rPh sb="17" eb="19">
      <t>ケイエイ</t>
    </rPh>
    <rPh sb="20" eb="23">
      <t>ケンゼンカ</t>
    </rPh>
    <rPh sb="24" eb="25">
      <t>タモ</t>
    </rPh>
    <rPh sb="34" eb="36">
      <t>キュウスイ</t>
    </rPh>
    <rPh sb="36" eb="38">
      <t>ジンコウ</t>
    </rPh>
    <rPh sb="39" eb="40">
      <t>ヤク</t>
    </rPh>
    <rPh sb="41" eb="42">
      <t>ワリ</t>
    </rPh>
    <rPh sb="42" eb="43">
      <t>キョウ</t>
    </rPh>
    <rPh sb="44" eb="45">
      <t>キュウ</t>
    </rPh>
    <rPh sb="45" eb="47">
      <t>カンイ</t>
    </rPh>
    <rPh sb="47" eb="49">
      <t>スイドウ</t>
    </rPh>
    <rPh sb="49" eb="51">
      <t>ジギョウ</t>
    </rPh>
    <rPh sb="51" eb="53">
      <t>クイキ</t>
    </rPh>
    <rPh sb="61" eb="63">
      <t>ケイエイ</t>
    </rPh>
    <rPh sb="63" eb="65">
      <t>トウゴウ</t>
    </rPh>
    <rPh sb="72" eb="74">
      <t>リョウキン</t>
    </rPh>
    <rPh sb="74" eb="76">
      <t>カイシュウ</t>
    </rPh>
    <rPh sb="76" eb="77">
      <t>リツ</t>
    </rPh>
    <rPh sb="78" eb="80">
      <t>オオハバ</t>
    </rPh>
    <rPh sb="81" eb="83">
      <t>テイカ</t>
    </rPh>
    <rPh sb="85" eb="87">
      <t>イッパン</t>
    </rPh>
    <rPh sb="87" eb="89">
      <t>カイケイ</t>
    </rPh>
    <rPh sb="92" eb="93">
      <t>ク</t>
    </rPh>
    <rPh sb="93" eb="94">
      <t>イ</t>
    </rPh>
    <rPh sb="96" eb="98">
      <t>イゾン</t>
    </rPh>
    <rPh sb="102" eb="104">
      <t>ゲンジョウ</t>
    </rPh>
    <rPh sb="114" eb="116">
      <t>カンイ</t>
    </rPh>
    <rPh sb="116" eb="118">
      <t>スイドウ</t>
    </rPh>
    <rPh sb="118" eb="120">
      <t>ジギョウ</t>
    </rPh>
    <rPh sb="121" eb="123">
      <t>シセツ</t>
    </rPh>
    <rPh sb="123" eb="125">
      <t>セイビ</t>
    </rPh>
    <rPh sb="126" eb="127">
      <t>スス</t>
    </rPh>
    <rPh sb="129" eb="130">
      <t>サイ</t>
    </rPh>
    <rPh sb="131" eb="133">
      <t>ザイゲン</t>
    </rPh>
    <rPh sb="136" eb="138">
      <t>キギョウ</t>
    </rPh>
    <rPh sb="138" eb="139">
      <t>サイ</t>
    </rPh>
    <rPh sb="140" eb="142">
      <t>カツヨウ</t>
    </rPh>
    <rPh sb="149" eb="151">
      <t>タガク</t>
    </rPh>
    <rPh sb="152" eb="154">
      <t>キギョウ</t>
    </rPh>
    <rPh sb="154" eb="155">
      <t>サイ</t>
    </rPh>
    <rPh sb="156" eb="157">
      <t>カカ</t>
    </rPh>
    <rPh sb="161" eb="163">
      <t>ジョウキョウ</t>
    </rPh>
    <rPh sb="170" eb="172">
      <t>イッポウ</t>
    </rPh>
    <rPh sb="174" eb="177">
      <t>ユウシュウリツ</t>
    </rPh>
    <rPh sb="178" eb="179">
      <t>ヒク</t>
    </rPh>
    <rPh sb="180" eb="182">
      <t>スイジュン</t>
    </rPh>
    <rPh sb="183" eb="184">
      <t>トド</t>
    </rPh>
    <rPh sb="190" eb="192">
      <t>シセツ</t>
    </rPh>
    <rPh sb="193" eb="196">
      <t>ロウキュウカ</t>
    </rPh>
    <rPh sb="197" eb="198">
      <t>スス</t>
    </rPh>
    <rPh sb="205" eb="207">
      <t>コンゴ</t>
    </rPh>
    <rPh sb="209" eb="211">
      <t>ロウスイ</t>
    </rPh>
    <rPh sb="211" eb="213">
      <t>タイサク</t>
    </rPh>
    <rPh sb="213" eb="214">
      <t>オヨ</t>
    </rPh>
    <rPh sb="215" eb="218">
      <t>ロウキュウカ</t>
    </rPh>
    <rPh sb="218" eb="221">
      <t>タイサクナド</t>
    </rPh>
    <rPh sb="222" eb="224">
      <t>コウシン</t>
    </rPh>
    <rPh sb="224" eb="226">
      <t>ジギョウ</t>
    </rPh>
    <rPh sb="227" eb="228">
      <t>スス</t>
    </rPh>
    <rPh sb="234" eb="236">
      <t>テキセイ</t>
    </rPh>
    <rPh sb="237" eb="239">
      <t>リョウキン</t>
    </rPh>
    <rPh sb="240" eb="242">
      <t>ミナオ</t>
    </rPh>
    <rPh sb="244" eb="245">
      <t>オコナ</t>
    </rPh>
    <rPh sb="247" eb="249">
      <t>アンゼン</t>
    </rPh>
    <rPh sb="249" eb="251">
      <t>アンシン</t>
    </rPh>
    <rPh sb="252" eb="253">
      <t>ミズ</t>
    </rPh>
    <rPh sb="254" eb="256">
      <t>アンテイ</t>
    </rPh>
    <rPh sb="256" eb="258">
      <t>キョウキュウ</t>
    </rPh>
    <rPh sb="259" eb="261">
      <t>ケイエイ</t>
    </rPh>
    <rPh sb="262" eb="265">
      <t>ケンゼンカ</t>
    </rPh>
    <rPh sb="266" eb="267">
      <t>ト</t>
    </rPh>
    <rPh sb="268" eb="269">
      <t>ク</t>
    </rPh>
    <rPh sb="270" eb="272">
      <t>ヒツヨウ</t>
    </rPh>
    <phoneticPr fontId="4"/>
  </si>
  <si>
    <t>　雲仙市水道事業は、平成17年10月に旧南高来郡の7ヶ町が合併してできた市であり、平成29年4月に市域全ての水道事業を経営統合し、一つの水道事業として経営している。
　経営状況は、経常収支比率が100%を超え、累積欠損金も無く、健全な経営を維持しているものの、料金回収率は昨年度に比べ、若干上向いているものの、100％を下回っている状況であり、旧簡易水道事業の収支不足を繰入金で賄っている状況である。
　流動比率は、平成26年度の会計基準の見直しや平成26年度末に一部、平成28年度末にその他の簡易水道事業を統合したことにより低下したが、全国平均値を上回っており、短期債務に対する支払能力は安定している。
　一方で、簡易水道事業を統合する際に起債を活用して施設等の整備を行っており、その結果、企業債残高対給水収益比率は高くなっており、今後も老朽施設の更新等を控えていることからさらに比率が高くなることも考えられる。
　給水原価は平均値より低いものの、統合による費用の増加により、高い数値で推移している。
　施設利用率は平均値より高いが、簡易水道事業を経営統合する際に、一部は施設の統廃合を行っているためと思われる。
　有収率は平均値を大きく下回っている状況から、管路更新及び漏水対策が必要である。
　</t>
    <rPh sb="1" eb="4">
      <t>ウンゼンシ</t>
    </rPh>
    <rPh sb="4" eb="6">
      <t>スイドウ</t>
    </rPh>
    <rPh sb="6" eb="8">
      <t>ジギョウ</t>
    </rPh>
    <rPh sb="10" eb="12">
      <t>ヘイセイ</t>
    </rPh>
    <rPh sb="14" eb="15">
      <t>ネン</t>
    </rPh>
    <rPh sb="17" eb="18">
      <t>ガツ</t>
    </rPh>
    <rPh sb="19" eb="20">
      <t>キュウ</t>
    </rPh>
    <rPh sb="20" eb="24">
      <t>ミナミタカキグン</t>
    </rPh>
    <rPh sb="27" eb="28">
      <t>チョウ</t>
    </rPh>
    <rPh sb="29" eb="31">
      <t>ガッペイ</t>
    </rPh>
    <rPh sb="36" eb="37">
      <t>シ</t>
    </rPh>
    <rPh sb="41" eb="43">
      <t>ヘイセイ</t>
    </rPh>
    <rPh sb="45" eb="46">
      <t>ネン</t>
    </rPh>
    <rPh sb="47" eb="48">
      <t>ガツ</t>
    </rPh>
    <rPh sb="49" eb="51">
      <t>シイキ</t>
    </rPh>
    <rPh sb="51" eb="52">
      <t>スベ</t>
    </rPh>
    <rPh sb="54" eb="56">
      <t>スイドウ</t>
    </rPh>
    <rPh sb="56" eb="58">
      <t>ジギョウ</t>
    </rPh>
    <rPh sb="59" eb="61">
      <t>ケイエイ</t>
    </rPh>
    <rPh sb="61" eb="63">
      <t>トウゴウ</t>
    </rPh>
    <rPh sb="65" eb="66">
      <t>ヒト</t>
    </rPh>
    <rPh sb="68" eb="70">
      <t>スイドウ</t>
    </rPh>
    <rPh sb="70" eb="72">
      <t>ジギョウ</t>
    </rPh>
    <rPh sb="75" eb="77">
      <t>ケイエイ</t>
    </rPh>
    <rPh sb="84" eb="86">
      <t>ケイエイ</t>
    </rPh>
    <rPh sb="86" eb="88">
      <t>ジョウキョウ</t>
    </rPh>
    <rPh sb="90" eb="92">
      <t>ケイジョウ</t>
    </rPh>
    <rPh sb="92" eb="94">
      <t>シュウシ</t>
    </rPh>
    <rPh sb="94" eb="96">
      <t>ヒリツ</t>
    </rPh>
    <rPh sb="102" eb="103">
      <t>コ</t>
    </rPh>
    <rPh sb="105" eb="107">
      <t>ルイセキ</t>
    </rPh>
    <rPh sb="107" eb="109">
      <t>ケッソン</t>
    </rPh>
    <rPh sb="109" eb="110">
      <t>キン</t>
    </rPh>
    <rPh sb="111" eb="112">
      <t>ナ</t>
    </rPh>
    <rPh sb="114" eb="116">
      <t>ケンゼン</t>
    </rPh>
    <rPh sb="117" eb="119">
      <t>ケイエイ</t>
    </rPh>
    <rPh sb="120" eb="122">
      <t>イジ</t>
    </rPh>
    <rPh sb="130" eb="132">
      <t>リョウキン</t>
    </rPh>
    <rPh sb="132" eb="134">
      <t>カイシュウ</t>
    </rPh>
    <rPh sb="134" eb="135">
      <t>リツ</t>
    </rPh>
    <rPh sb="136" eb="139">
      <t>サクネンド</t>
    </rPh>
    <rPh sb="140" eb="141">
      <t>クラ</t>
    </rPh>
    <rPh sb="143" eb="145">
      <t>ジャッカン</t>
    </rPh>
    <rPh sb="145" eb="147">
      <t>ウワム</t>
    </rPh>
    <rPh sb="160" eb="162">
      <t>シタマワ</t>
    </rPh>
    <rPh sb="166" eb="168">
      <t>ジョウキョウ</t>
    </rPh>
    <rPh sb="172" eb="173">
      <t>キュウ</t>
    </rPh>
    <rPh sb="173" eb="175">
      <t>カンイ</t>
    </rPh>
    <rPh sb="175" eb="177">
      <t>スイドウ</t>
    </rPh>
    <rPh sb="177" eb="179">
      <t>ジギョウ</t>
    </rPh>
    <rPh sb="180" eb="182">
      <t>シュウシ</t>
    </rPh>
    <rPh sb="182" eb="184">
      <t>フソク</t>
    </rPh>
    <rPh sb="185" eb="187">
      <t>クリイレ</t>
    </rPh>
    <rPh sb="187" eb="188">
      <t>キン</t>
    </rPh>
    <rPh sb="189" eb="190">
      <t>マカナ</t>
    </rPh>
    <rPh sb="194" eb="196">
      <t>ジョウキョウ</t>
    </rPh>
    <rPh sb="202" eb="204">
      <t>リュウドウ</t>
    </rPh>
    <rPh sb="204" eb="206">
      <t>ヒリツ</t>
    </rPh>
    <rPh sb="208" eb="210">
      <t>ヘイセイ</t>
    </rPh>
    <rPh sb="212" eb="214">
      <t>ネンド</t>
    </rPh>
    <rPh sb="215" eb="217">
      <t>カイケイ</t>
    </rPh>
    <rPh sb="217" eb="219">
      <t>キジュン</t>
    </rPh>
    <rPh sb="220" eb="222">
      <t>ミナオ</t>
    </rPh>
    <rPh sb="224" eb="226">
      <t>ヘイセイ</t>
    </rPh>
    <rPh sb="228" eb="230">
      <t>ネンド</t>
    </rPh>
    <rPh sb="230" eb="231">
      <t>マツ</t>
    </rPh>
    <rPh sb="232" eb="234">
      <t>イチブ</t>
    </rPh>
    <rPh sb="235" eb="237">
      <t>ヘイセイ</t>
    </rPh>
    <rPh sb="239" eb="242">
      <t>ネンドマツ</t>
    </rPh>
    <rPh sb="245" eb="246">
      <t>タ</t>
    </rPh>
    <rPh sb="247" eb="249">
      <t>カンイ</t>
    </rPh>
    <rPh sb="249" eb="251">
      <t>スイドウ</t>
    </rPh>
    <rPh sb="251" eb="253">
      <t>ジギョウ</t>
    </rPh>
    <rPh sb="254" eb="256">
      <t>トウゴウ</t>
    </rPh>
    <rPh sb="263" eb="265">
      <t>テイカ</t>
    </rPh>
    <rPh sb="269" eb="271">
      <t>ゼンコク</t>
    </rPh>
    <rPh sb="271" eb="274">
      <t>ヘイキンチ</t>
    </rPh>
    <rPh sb="275" eb="277">
      <t>ウワマワ</t>
    </rPh>
    <rPh sb="282" eb="284">
      <t>タンキ</t>
    </rPh>
    <rPh sb="284" eb="286">
      <t>サイム</t>
    </rPh>
    <rPh sb="287" eb="288">
      <t>タイ</t>
    </rPh>
    <rPh sb="290" eb="292">
      <t>シハライ</t>
    </rPh>
    <rPh sb="292" eb="294">
      <t>ノウリョク</t>
    </rPh>
    <rPh sb="295" eb="297">
      <t>アンテイ</t>
    </rPh>
    <rPh sb="304" eb="306">
      <t>イッポウ</t>
    </rPh>
    <rPh sb="308" eb="310">
      <t>カンイ</t>
    </rPh>
    <rPh sb="310" eb="312">
      <t>スイドウ</t>
    </rPh>
    <rPh sb="312" eb="314">
      <t>ジギョウ</t>
    </rPh>
    <rPh sb="315" eb="317">
      <t>トウゴウ</t>
    </rPh>
    <rPh sb="319" eb="320">
      <t>サイ</t>
    </rPh>
    <rPh sb="321" eb="323">
      <t>キサイ</t>
    </rPh>
    <rPh sb="324" eb="326">
      <t>カツヨウ</t>
    </rPh>
    <rPh sb="328" eb="331">
      <t>シセツナド</t>
    </rPh>
    <rPh sb="332" eb="334">
      <t>セイビ</t>
    </rPh>
    <rPh sb="335" eb="336">
      <t>オコナ</t>
    </rPh>
    <rPh sb="343" eb="345">
      <t>ケッカ</t>
    </rPh>
    <rPh sb="346" eb="348">
      <t>キギョウ</t>
    </rPh>
    <rPh sb="348" eb="349">
      <t>サイ</t>
    </rPh>
    <rPh sb="349" eb="351">
      <t>ザンダカ</t>
    </rPh>
    <rPh sb="351" eb="352">
      <t>タイ</t>
    </rPh>
    <rPh sb="352" eb="354">
      <t>キュウスイ</t>
    </rPh>
    <rPh sb="354" eb="356">
      <t>シュウエキ</t>
    </rPh>
    <rPh sb="356" eb="358">
      <t>ヒリツ</t>
    </rPh>
    <rPh sb="359" eb="360">
      <t>タカ</t>
    </rPh>
    <rPh sb="367" eb="369">
      <t>コンゴ</t>
    </rPh>
    <rPh sb="370" eb="372">
      <t>ロウキュウ</t>
    </rPh>
    <rPh sb="372" eb="374">
      <t>シセツ</t>
    </rPh>
    <rPh sb="375" eb="378">
      <t>コウシンナド</t>
    </rPh>
    <rPh sb="379" eb="380">
      <t>ヒカ</t>
    </rPh>
    <rPh sb="391" eb="393">
      <t>ヒリツ</t>
    </rPh>
    <rPh sb="394" eb="395">
      <t>タカ</t>
    </rPh>
    <rPh sb="401" eb="402">
      <t>カンガ</t>
    </rPh>
    <rPh sb="409" eb="411">
      <t>キュウスイ</t>
    </rPh>
    <rPh sb="411" eb="413">
      <t>ゲンカ</t>
    </rPh>
    <rPh sb="414" eb="416">
      <t>ヘイキン</t>
    </rPh>
    <rPh sb="416" eb="417">
      <t>チ</t>
    </rPh>
    <rPh sb="419" eb="420">
      <t>ヒク</t>
    </rPh>
    <rPh sb="425" eb="427">
      <t>トウゴウ</t>
    </rPh>
    <rPh sb="430" eb="432">
      <t>ヒヨウ</t>
    </rPh>
    <rPh sb="433" eb="435">
      <t>ゾウカ</t>
    </rPh>
    <rPh sb="439" eb="440">
      <t>タカ</t>
    </rPh>
    <rPh sb="441" eb="443">
      <t>スウチ</t>
    </rPh>
    <rPh sb="444" eb="446">
      <t>スイイ</t>
    </rPh>
    <rPh sb="453" eb="455">
      <t>シセツ</t>
    </rPh>
    <rPh sb="455" eb="457">
      <t>リヨウ</t>
    </rPh>
    <rPh sb="457" eb="458">
      <t>リツ</t>
    </rPh>
    <rPh sb="459" eb="462">
      <t>ヘイキンチ</t>
    </rPh>
    <rPh sb="464" eb="465">
      <t>タカ</t>
    </rPh>
    <rPh sb="468" eb="470">
      <t>カンイ</t>
    </rPh>
    <rPh sb="470" eb="472">
      <t>スイドウ</t>
    </rPh>
    <rPh sb="472" eb="474">
      <t>ジギョウ</t>
    </rPh>
    <rPh sb="475" eb="477">
      <t>ケイエイ</t>
    </rPh>
    <rPh sb="477" eb="479">
      <t>トウゴウ</t>
    </rPh>
    <rPh sb="481" eb="482">
      <t>サイ</t>
    </rPh>
    <rPh sb="484" eb="486">
      <t>イチブ</t>
    </rPh>
    <rPh sb="487" eb="489">
      <t>シセツ</t>
    </rPh>
    <rPh sb="490" eb="493">
      <t>トウハイゴウ</t>
    </rPh>
    <rPh sb="494" eb="495">
      <t>オコナ</t>
    </rPh>
    <rPh sb="502" eb="503">
      <t>オモ</t>
    </rPh>
    <rPh sb="509" eb="512">
      <t>ユウシュウリツ</t>
    </rPh>
    <rPh sb="513" eb="516">
      <t>ヘイキンチ</t>
    </rPh>
    <rPh sb="517" eb="518">
      <t>オオ</t>
    </rPh>
    <rPh sb="520" eb="522">
      <t>シタマワ</t>
    </rPh>
    <rPh sb="526" eb="528">
      <t>ジョウキョウ</t>
    </rPh>
    <rPh sb="531" eb="533">
      <t>カンロ</t>
    </rPh>
    <rPh sb="533" eb="535">
      <t>コウシン</t>
    </rPh>
    <rPh sb="535" eb="536">
      <t>オヨ</t>
    </rPh>
    <rPh sb="537" eb="539">
      <t>ロウスイ</t>
    </rPh>
    <rPh sb="539" eb="541">
      <t>タイサク</t>
    </rPh>
    <rPh sb="542" eb="54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</si>
</sst>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0.82</c:v>
                </c:pt>
                <c:pt idx="1">
                  <c:v>1.1399999999999999</c:v>
                </c:pt>
                <c:pt idx="2">
                  <c:v>0.5</c:v>
                </c:pt>
                <c:pt idx="3">
                  <c:v>0.1</c:v>
                </c:pt>
                <c:pt idx="4">
                  <c:v>0.03</c:v>
                </c:pt>
              </c:numCache>
            </c:numRef>
          </c:val>
          <c:extLst>
            <c:ext xmlns:c16="http://schemas.microsoft.com/office/drawing/2014/chart" uri="{C3380CC4-5D6E-409C-BE32-E72D297353CC}">
              <c16:uniqueId val="{00000000-E533-483B-B9F1-2FA7F01C1A5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0.51</c:v>
                </c:pt>
                <c:pt idx="4">
                  <c:v>0.57999999999999996</c:v>
                </c:pt>
              </c:numCache>
            </c:numRef>
          </c:val>
          <c:smooth val="0"/>
          <c:extLst>
            <c:ext xmlns:c16="http://schemas.microsoft.com/office/drawing/2014/chart" uri="{C3380CC4-5D6E-409C-BE32-E72D297353CC}">
              <c16:uniqueId val="{00000001-E533-483B-B9F1-2FA7F01C1A5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44.13</c:v>
                </c:pt>
                <c:pt idx="1">
                  <c:v>48.81</c:v>
                </c:pt>
                <c:pt idx="2">
                  <c:v>48.41</c:v>
                </c:pt>
                <c:pt idx="3">
                  <c:v>64.22</c:v>
                </c:pt>
                <c:pt idx="4">
                  <c:v>64.27</c:v>
                </c:pt>
              </c:numCache>
            </c:numRef>
          </c:val>
          <c:extLst>
            <c:ext xmlns:c16="http://schemas.microsoft.com/office/drawing/2014/chart" uri="{C3380CC4-5D6E-409C-BE32-E72D297353CC}">
              <c16:uniqueId val="{00000000-A13D-46D7-9714-D088116C208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60.03</c:v>
                </c:pt>
                <c:pt idx="4">
                  <c:v>59.74</c:v>
                </c:pt>
              </c:numCache>
            </c:numRef>
          </c:val>
          <c:smooth val="0"/>
          <c:extLst>
            <c:ext xmlns:c16="http://schemas.microsoft.com/office/drawing/2014/chart" uri="{C3380CC4-5D6E-409C-BE32-E72D297353CC}">
              <c16:uniqueId val="{00000001-A13D-46D7-9714-D088116C208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80.87</c:v>
                </c:pt>
                <c:pt idx="1">
                  <c:v>78.040000000000006</c:v>
                </c:pt>
                <c:pt idx="2">
                  <c:v>78.010000000000005</c:v>
                </c:pt>
                <c:pt idx="3">
                  <c:v>75.62</c:v>
                </c:pt>
                <c:pt idx="4">
                  <c:v>73.94</c:v>
                </c:pt>
              </c:numCache>
            </c:numRef>
          </c:val>
          <c:extLst>
            <c:ext xmlns:c16="http://schemas.microsoft.com/office/drawing/2014/chart" uri="{C3380CC4-5D6E-409C-BE32-E72D297353CC}">
              <c16:uniqueId val="{00000000-F1D7-489E-8FB7-8526A926E6A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84.81</c:v>
                </c:pt>
                <c:pt idx="4">
                  <c:v>84.8</c:v>
                </c:pt>
              </c:numCache>
            </c:numRef>
          </c:val>
          <c:smooth val="0"/>
          <c:extLst>
            <c:ext xmlns:c16="http://schemas.microsoft.com/office/drawing/2014/chart" uri="{C3380CC4-5D6E-409C-BE32-E72D297353CC}">
              <c16:uniqueId val="{00000001-F1D7-489E-8FB7-8526A926E6A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121.21</c:v>
                </c:pt>
                <c:pt idx="1">
                  <c:v>120.56</c:v>
                </c:pt>
                <c:pt idx="2">
                  <c:v>117.22</c:v>
                </c:pt>
                <c:pt idx="3">
                  <c:v>119.31</c:v>
                </c:pt>
                <c:pt idx="4">
                  <c:v>123.02</c:v>
                </c:pt>
              </c:numCache>
            </c:numRef>
          </c:val>
          <c:extLst>
            <c:ext xmlns:c16="http://schemas.microsoft.com/office/drawing/2014/chart" uri="{C3380CC4-5D6E-409C-BE32-E72D297353CC}">
              <c16:uniqueId val="{00000000-92B9-46D0-AC4E-918BDD9563B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110.68</c:v>
                </c:pt>
                <c:pt idx="4">
                  <c:v>110.66</c:v>
                </c:pt>
              </c:numCache>
            </c:numRef>
          </c:val>
          <c:smooth val="0"/>
          <c:extLst>
            <c:ext xmlns:c16="http://schemas.microsoft.com/office/drawing/2014/chart" uri="{C3380CC4-5D6E-409C-BE32-E72D297353CC}">
              <c16:uniqueId val="{00000001-92B9-46D0-AC4E-918BDD9563B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52.19</c:v>
                </c:pt>
                <c:pt idx="1">
                  <c:v>41.04</c:v>
                </c:pt>
                <c:pt idx="2">
                  <c:v>41.37</c:v>
                </c:pt>
                <c:pt idx="3">
                  <c:v>27.81</c:v>
                </c:pt>
                <c:pt idx="4">
                  <c:v>30.46</c:v>
                </c:pt>
              </c:numCache>
            </c:numRef>
          </c:val>
          <c:extLst>
            <c:ext xmlns:c16="http://schemas.microsoft.com/office/drawing/2014/chart" uri="{C3380CC4-5D6E-409C-BE32-E72D297353CC}">
              <c16:uniqueId val="{00000000-B757-4A8A-A048-0F1553C2406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47.28</c:v>
                </c:pt>
                <c:pt idx="4">
                  <c:v>47.66</c:v>
                </c:pt>
              </c:numCache>
            </c:numRef>
          </c:val>
          <c:smooth val="0"/>
          <c:extLst>
            <c:ext xmlns:c16="http://schemas.microsoft.com/office/drawing/2014/chart" uri="{C3380CC4-5D6E-409C-BE32-E72D297353CC}">
              <c16:uniqueId val="{00000001-B757-4A8A-A048-0F1553C2406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3.02</c:v>
                </c:pt>
                <c:pt idx="1">
                  <c:v>7.25</c:v>
                </c:pt>
                <c:pt idx="2">
                  <c:v>7.98</c:v>
                </c:pt>
                <c:pt idx="3">
                  <c:v>4.43</c:v>
                </c:pt>
                <c:pt idx="4">
                  <c:v>4.12</c:v>
                </c:pt>
              </c:numCache>
            </c:numRef>
          </c:val>
          <c:extLst>
            <c:ext xmlns:c16="http://schemas.microsoft.com/office/drawing/2014/chart" uri="{C3380CC4-5D6E-409C-BE32-E72D297353CC}">
              <c16:uniqueId val="{00000000-CAE8-4FF0-87F5-C2AB7924008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12.19</c:v>
                </c:pt>
                <c:pt idx="4">
                  <c:v>15.1</c:v>
                </c:pt>
              </c:numCache>
            </c:numRef>
          </c:val>
          <c:smooth val="0"/>
          <c:extLst>
            <c:ext xmlns:c16="http://schemas.microsoft.com/office/drawing/2014/chart" uri="{C3380CC4-5D6E-409C-BE32-E72D297353CC}">
              <c16:uniqueId val="{00000001-CAE8-4FF0-87F5-C2AB7924008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formatCode="#,##0.00;&quot;△&quot;#,##0.00">
                  <c:v>0</c:v>
                </c:pt>
                <c:pt idx="1">
                  <c:v>4.9400000000000004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678-4DEA-8C0C-EC5AA28B376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3.56</c:v>
                </c:pt>
                <c:pt idx="4">
                  <c:v>2.74</c:v>
                </c:pt>
              </c:numCache>
            </c:numRef>
          </c:val>
          <c:smooth val="0"/>
          <c:extLst>
            <c:ext xmlns:c16="http://schemas.microsoft.com/office/drawing/2014/chart" uri="{C3380CC4-5D6E-409C-BE32-E72D297353CC}">
              <c16:uniqueId val="{00000001-3678-4DEA-8C0C-EC5AA28B376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1544.26</c:v>
                </c:pt>
                <c:pt idx="1">
                  <c:v>822.06</c:v>
                </c:pt>
                <c:pt idx="2">
                  <c:v>850.16</c:v>
                </c:pt>
                <c:pt idx="3">
                  <c:v>317.22000000000003</c:v>
                </c:pt>
                <c:pt idx="4">
                  <c:v>363.26</c:v>
                </c:pt>
              </c:numCache>
            </c:numRef>
          </c:val>
          <c:extLst>
            <c:ext xmlns:c16="http://schemas.microsoft.com/office/drawing/2014/chart" uri="{C3380CC4-5D6E-409C-BE32-E72D297353CC}">
              <c16:uniqueId val="{00000000-2C29-41AC-9966-DB08B80D069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357.34</c:v>
                </c:pt>
                <c:pt idx="4">
                  <c:v>366.03</c:v>
                </c:pt>
              </c:numCache>
            </c:numRef>
          </c:val>
          <c:smooth val="0"/>
          <c:extLst>
            <c:ext xmlns:c16="http://schemas.microsoft.com/office/drawing/2014/chart" uri="{C3380CC4-5D6E-409C-BE32-E72D297353CC}">
              <c16:uniqueId val="{00000001-2C29-41AC-9966-DB08B80D069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229.96</c:v>
                </c:pt>
                <c:pt idx="1">
                  <c:v>442.68</c:v>
                </c:pt>
                <c:pt idx="2">
                  <c:v>430.19</c:v>
                </c:pt>
                <c:pt idx="3">
                  <c:v>739.35</c:v>
                </c:pt>
                <c:pt idx="4">
                  <c:v>711.93</c:v>
                </c:pt>
              </c:numCache>
            </c:numRef>
          </c:val>
          <c:extLst>
            <c:ext xmlns:c16="http://schemas.microsoft.com/office/drawing/2014/chart" uri="{C3380CC4-5D6E-409C-BE32-E72D297353CC}">
              <c16:uniqueId val="{00000000-527F-4D74-AD7B-98F809DE404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373.69</c:v>
                </c:pt>
                <c:pt idx="4">
                  <c:v>370.12</c:v>
                </c:pt>
              </c:numCache>
            </c:numRef>
          </c:val>
          <c:smooth val="0"/>
          <c:extLst>
            <c:ext xmlns:c16="http://schemas.microsoft.com/office/drawing/2014/chart" uri="{C3380CC4-5D6E-409C-BE32-E72D297353CC}">
              <c16:uniqueId val="{00000001-527F-4D74-AD7B-98F809DE404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115.37</c:v>
                </c:pt>
                <c:pt idx="1">
                  <c:v>109.66</c:v>
                </c:pt>
                <c:pt idx="2">
                  <c:v>105.53</c:v>
                </c:pt>
                <c:pt idx="3">
                  <c:v>78.97</c:v>
                </c:pt>
                <c:pt idx="4">
                  <c:v>81.290000000000006</c:v>
                </c:pt>
              </c:numCache>
            </c:numRef>
          </c:val>
          <c:extLst>
            <c:ext xmlns:c16="http://schemas.microsoft.com/office/drawing/2014/chart" uri="{C3380CC4-5D6E-409C-BE32-E72D297353CC}">
              <c16:uniqueId val="{00000000-9EFE-4AEF-9532-E375C2289B6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99.87</c:v>
                </c:pt>
                <c:pt idx="4">
                  <c:v>100.42</c:v>
                </c:pt>
              </c:numCache>
            </c:numRef>
          </c:val>
          <c:smooth val="0"/>
          <c:extLst>
            <c:ext xmlns:c16="http://schemas.microsoft.com/office/drawing/2014/chart" uri="{C3380CC4-5D6E-409C-BE32-E72D297353CC}">
              <c16:uniqueId val="{00000001-9EFE-4AEF-9532-E375C2289B6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113.24</c:v>
                </c:pt>
                <c:pt idx="1">
                  <c:v>119.66</c:v>
                </c:pt>
                <c:pt idx="2">
                  <c:v>124.51</c:v>
                </c:pt>
                <c:pt idx="3">
                  <c:v>166.44</c:v>
                </c:pt>
                <c:pt idx="4">
                  <c:v>161.94</c:v>
                </c:pt>
              </c:numCache>
            </c:numRef>
          </c:val>
          <c:extLst>
            <c:ext xmlns:c16="http://schemas.microsoft.com/office/drawing/2014/chart" uri="{C3380CC4-5D6E-409C-BE32-E72D297353CC}">
              <c16:uniqueId val="{00000000-5CBD-4C96-B91A-47BAFD18EEB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171.81</c:v>
                </c:pt>
                <c:pt idx="4">
                  <c:v>171.67</c:v>
                </c:pt>
              </c:numCache>
            </c:numRef>
          </c:val>
          <c:smooth val="0"/>
          <c:extLst>
            <c:ext xmlns:c16="http://schemas.microsoft.com/office/drawing/2014/chart" uri="{C3380CC4-5D6E-409C-BE32-E72D297353CC}">
              <c16:uniqueId val="{00000001-5CBD-4C96-B91A-47BAFD18EEB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長崎県　雲仙市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59" t="str">
        <f>データ!$M$6</f>
        <v>非設置</v>
      </c>
      <c r="AE8" s="59"/>
      <c r="AF8" s="59"/>
      <c r="AG8" s="59"/>
      <c r="AH8" s="59"/>
      <c r="AI8" s="59"/>
      <c r="AJ8" s="59"/>
      <c r="AK8" s="4"/>
      <c r="AL8" s="60">
        <f>データ!$R$6</f>
        <v>44041</v>
      </c>
      <c r="AM8" s="60"/>
      <c r="AN8" s="60"/>
      <c r="AO8" s="60"/>
      <c r="AP8" s="60"/>
      <c r="AQ8" s="60"/>
      <c r="AR8" s="60"/>
      <c r="AS8" s="60"/>
      <c r="AT8" s="51">
        <f>データ!$S$6</f>
        <v>214.31</v>
      </c>
      <c r="AU8" s="52"/>
      <c r="AV8" s="52"/>
      <c r="AW8" s="52"/>
      <c r="AX8" s="52"/>
      <c r="AY8" s="52"/>
      <c r="AZ8" s="52"/>
      <c r="BA8" s="52"/>
      <c r="BB8" s="53">
        <f>データ!$T$6</f>
        <v>205.5</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2">
      <c r="A10" s="2"/>
      <c r="B10" s="51" t="str">
        <f>データ!$N$6</f>
        <v>-</v>
      </c>
      <c r="C10" s="52"/>
      <c r="D10" s="52"/>
      <c r="E10" s="52"/>
      <c r="F10" s="52"/>
      <c r="G10" s="52"/>
      <c r="H10" s="52"/>
      <c r="I10" s="51">
        <f>データ!$O$6</f>
        <v>56.8</v>
      </c>
      <c r="J10" s="52"/>
      <c r="K10" s="52"/>
      <c r="L10" s="52"/>
      <c r="M10" s="52"/>
      <c r="N10" s="52"/>
      <c r="O10" s="63"/>
      <c r="P10" s="53">
        <f>データ!$P$6</f>
        <v>99.58</v>
      </c>
      <c r="Q10" s="53"/>
      <c r="R10" s="53"/>
      <c r="S10" s="53"/>
      <c r="T10" s="53"/>
      <c r="U10" s="53"/>
      <c r="V10" s="53"/>
      <c r="W10" s="60">
        <f>データ!$Q$6</f>
        <v>2660</v>
      </c>
      <c r="X10" s="60"/>
      <c r="Y10" s="60"/>
      <c r="Z10" s="60"/>
      <c r="AA10" s="60"/>
      <c r="AB10" s="60"/>
      <c r="AC10" s="60"/>
      <c r="AD10" s="2"/>
      <c r="AE10" s="2"/>
      <c r="AF10" s="2"/>
      <c r="AG10" s="2"/>
      <c r="AH10" s="4"/>
      <c r="AI10" s="4"/>
      <c r="AJ10" s="4"/>
      <c r="AK10" s="4"/>
      <c r="AL10" s="60">
        <f>データ!$U$6</f>
        <v>43401</v>
      </c>
      <c r="AM10" s="60"/>
      <c r="AN10" s="60"/>
      <c r="AO10" s="60"/>
      <c r="AP10" s="60"/>
      <c r="AQ10" s="60"/>
      <c r="AR10" s="60"/>
      <c r="AS10" s="60"/>
      <c r="AT10" s="51">
        <f>データ!$V$6</f>
        <v>44.48</v>
      </c>
      <c r="AU10" s="52"/>
      <c r="AV10" s="52"/>
      <c r="AW10" s="52"/>
      <c r="AX10" s="52"/>
      <c r="AY10" s="52"/>
      <c r="AZ10" s="52"/>
      <c r="BA10" s="52"/>
      <c r="BB10" s="53">
        <f>データ!$W$6</f>
        <v>975.74</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2">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2">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2">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2">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VB/1AP0+FKKQ7BiUnQwCltH9Ini+3DL17yL7EVJdu47lFHkTLUc7v5qmb/HATPkQdl8QvGIaqbRpnAjOk3MkpQ==" saltValue="1AtloLp3EaGlEtW8ZYGph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422134</v>
      </c>
      <c r="D6" s="34">
        <f t="shared" si="3"/>
        <v>46</v>
      </c>
      <c r="E6" s="34">
        <f t="shared" si="3"/>
        <v>1</v>
      </c>
      <c r="F6" s="34">
        <f t="shared" si="3"/>
        <v>0</v>
      </c>
      <c r="G6" s="34">
        <f t="shared" si="3"/>
        <v>1</v>
      </c>
      <c r="H6" s="34" t="str">
        <f t="shared" si="3"/>
        <v>長崎県　雲仙市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56.8</v>
      </c>
      <c r="P6" s="35">
        <f t="shared" si="3"/>
        <v>99.58</v>
      </c>
      <c r="Q6" s="35">
        <f t="shared" si="3"/>
        <v>2660</v>
      </c>
      <c r="R6" s="35">
        <f t="shared" si="3"/>
        <v>44041</v>
      </c>
      <c r="S6" s="35">
        <f t="shared" si="3"/>
        <v>214.31</v>
      </c>
      <c r="T6" s="35">
        <f t="shared" si="3"/>
        <v>205.5</v>
      </c>
      <c r="U6" s="35">
        <f t="shared" si="3"/>
        <v>43401</v>
      </c>
      <c r="V6" s="35">
        <f t="shared" si="3"/>
        <v>44.48</v>
      </c>
      <c r="W6" s="35">
        <f t="shared" si="3"/>
        <v>975.74</v>
      </c>
      <c r="X6" s="36">
        <f>IF(X7="",NA(),X7)</f>
        <v>121.21</v>
      </c>
      <c r="Y6" s="36">
        <f t="shared" ref="Y6:AG6" si="4">IF(Y7="",NA(),Y7)</f>
        <v>120.56</v>
      </c>
      <c r="Z6" s="36">
        <f t="shared" si="4"/>
        <v>117.22</v>
      </c>
      <c r="AA6" s="36">
        <f t="shared" si="4"/>
        <v>119.31</v>
      </c>
      <c r="AB6" s="36">
        <f t="shared" si="4"/>
        <v>123.02</v>
      </c>
      <c r="AC6" s="36">
        <f t="shared" si="4"/>
        <v>110.01</v>
      </c>
      <c r="AD6" s="36">
        <f t="shared" si="4"/>
        <v>111.21</v>
      </c>
      <c r="AE6" s="36">
        <f t="shared" si="4"/>
        <v>111.71</v>
      </c>
      <c r="AF6" s="36">
        <f t="shared" si="4"/>
        <v>110.68</v>
      </c>
      <c r="AG6" s="36">
        <f t="shared" si="4"/>
        <v>110.66</v>
      </c>
      <c r="AH6" s="35" t="str">
        <f>IF(AH7="","",IF(AH7="-","【-】","【"&amp;SUBSTITUTE(TEXT(AH7,"#,##0.00"),"-","△")&amp;"】"))</f>
        <v>【112.83】</v>
      </c>
      <c r="AI6" s="35">
        <f>IF(AI7="",NA(),AI7)</f>
        <v>0</v>
      </c>
      <c r="AJ6" s="36">
        <f t="shared" ref="AJ6:AR6" si="5">IF(AJ7="",NA(),AJ7)</f>
        <v>4.9400000000000004</v>
      </c>
      <c r="AK6" s="35">
        <f t="shared" si="5"/>
        <v>0</v>
      </c>
      <c r="AL6" s="35">
        <f t="shared" si="5"/>
        <v>0</v>
      </c>
      <c r="AM6" s="35">
        <f t="shared" si="5"/>
        <v>0</v>
      </c>
      <c r="AN6" s="36">
        <f t="shared" si="5"/>
        <v>2.8</v>
      </c>
      <c r="AO6" s="36">
        <f t="shared" si="5"/>
        <v>1.93</v>
      </c>
      <c r="AP6" s="36">
        <f t="shared" si="5"/>
        <v>1.72</v>
      </c>
      <c r="AQ6" s="36">
        <f t="shared" si="5"/>
        <v>3.56</v>
      </c>
      <c r="AR6" s="36">
        <f t="shared" si="5"/>
        <v>2.74</v>
      </c>
      <c r="AS6" s="35" t="str">
        <f>IF(AS7="","",IF(AS7="-","【-】","【"&amp;SUBSTITUTE(TEXT(AS7,"#,##0.00"),"-","△")&amp;"】"))</f>
        <v>【1.05】</v>
      </c>
      <c r="AT6" s="36">
        <f>IF(AT7="",NA(),AT7)</f>
        <v>1544.26</v>
      </c>
      <c r="AU6" s="36">
        <f t="shared" ref="AU6:BC6" si="6">IF(AU7="",NA(),AU7)</f>
        <v>822.06</v>
      </c>
      <c r="AV6" s="36">
        <f t="shared" si="6"/>
        <v>850.16</v>
      </c>
      <c r="AW6" s="36">
        <f t="shared" si="6"/>
        <v>317.22000000000003</v>
      </c>
      <c r="AX6" s="36">
        <f t="shared" si="6"/>
        <v>363.26</v>
      </c>
      <c r="AY6" s="36">
        <f t="shared" si="6"/>
        <v>381.53</v>
      </c>
      <c r="AZ6" s="36">
        <f t="shared" si="6"/>
        <v>391.54</v>
      </c>
      <c r="BA6" s="36">
        <f t="shared" si="6"/>
        <v>384.34</v>
      </c>
      <c r="BB6" s="36">
        <f t="shared" si="6"/>
        <v>357.34</v>
      </c>
      <c r="BC6" s="36">
        <f t="shared" si="6"/>
        <v>366.03</v>
      </c>
      <c r="BD6" s="35" t="str">
        <f>IF(BD7="","",IF(BD7="-","【-】","【"&amp;SUBSTITUTE(TEXT(BD7,"#,##0.00"),"-","△")&amp;"】"))</f>
        <v>【261.93】</v>
      </c>
      <c r="BE6" s="36">
        <f>IF(BE7="",NA(),BE7)</f>
        <v>229.96</v>
      </c>
      <c r="BF6" s="36">
        <f t="shared" ref="BF6:BN6" si="7">IF(BF7="",NA(),BF7)</f>
        <v>442.68</v>
      </c>
      <c r="BG6" s="36">
        <f t="shared" si="7"/>
        <v>430.19</v>
      </c>
      <c r="BH6" s="36">
        <f t="shared" si="7"/>
        <v>739.35</v>
      </c>
      <c r="BI6" s="36">
        <f t="shared" si="7"/>
        <v>711.93</v>
      </c>
      <c r="BJ6" s="36">
        <f t="shared" si="7"/>
        <v>393.27</v>
      </c>
      <c r="BK6" s="36">
        <f t="shared" si="7"/>
        <v>386.97</v>
      </c>
      <c r="BL6" s="36">
        <f t="shared" si="7"/>
        <v>380.58</v>
      </c>
      <c r="BM6" s="36">
        <f t="shared" si="7"/>
        <v>373.69</v>
      </c>
      <c r="BN6" s="36">
        <f t="shared" si="7"/>
        <v>370.12</v>
      </c>
      <c r="BO6" s="35" t="str">
        <f>IF(BO7="","",IF(BO7="-","【-】","【"&amp;SUBSTITUTE(TEXT(BO7,"#,##0.00"),"-","△")&amp;"】"))</f>
        <v>【270.46】</v>
      </c>
      <c r="BP6" s="36">
        <f>IF(BP7="",NA(),BP7)</f>
        <v>115.37</v>
      </c>
      <c r="BQ6" s="36">
        <f t="shared" ref="BQ6:BY6" si="8">IF(BQ7="",NA(),BQ7)</f>
        <v>109.66</v>
      </c>
      <c r="BR6" s="36">
        <f t="shared" si="8"/>
        <v>105.53</v>
      </c>
      <c r="BS6" s="36">
        <f t="shared" si="8"/>
        <v>78.97</v>
      </c>
      <c r="BT6" s="36">
        <f t="shared" si="8"/>
        <v>81.290000000000006</v>
      </c>
      <c r="BU6" s="36">
        <f t="shared" si="8"/>
        <v>100.47</v>
      </c>
      <c r="BV6" s="36">
        <f t="shared" si="8"/>
        <v>101.72</v>
      </c>
      <c r="BW6" s="36">
        <f t="shared" si="8"/>
        <v>102.38</v>
      </c>
      <c r="BX6" s="36">
        <f t="shared" si="8"/>
        <v>99.87</v>
      </c>
      <c r="BY6" s="36">
        <f t="shared" si="8"/>
        <v>100.42</v>
      </c>
      <c r="BZ6" s="35" t="str">
        <f>IF(BZ7="","",IF(BZ7="-","【-】","【"&amp;SUBSTITUTE(TEXT(BZ7,"#,##0.00"),"-","△")&amp;"】"))</f>
        <v>【103.91】</v>
      </c>
      <c r="CA6" s="36">
        <f>IF(CA7="",NA(),CA7)</f>
        <v>113.24</v>
      </c>
      <c r="CB6" s="36">
        <f t="shared" ref="CB6:CJ6" si="9">IF(CB7="",NA(),CB7)</f>
        <v>119.66</v>
      </c>
      <c r="CC6" s="36">
        <f t="shared" si="9"/>
        <v>124.51</v>
      </c>
      <c r="CD6" s="36">
        <f t="shared" si="9"/>
        <v>166.44</v>
      </c>
      <c r="CE6" s="36">
        <f t="shared" si="9"/>
        <v>161.94</v>
      </c>
      <c r="CF6" s="36">
        <f t="shared" si="9"/>
        <v>169.82</v>
      </c>
      <c r="CG6" s="36">
        <f t="shared" si="9"/>
        <v>168.2</v>
      </c>
      <c r="CH6" s="36">
        <f t="shared" si="9"/>
        <v>168.67</v>
      </c>
      <c r="CI6" s="36">
        <f t="shared" si="9"/>
        <v>171.81</v>
      </c>
      <c r="CJ6" s="36">
        <f t="shared" si="9"/>
        <v>171.67</v>
      </c>
      <c r="CK6" s="35" t="str">
        <f>IF(CK7="","",IF(CK7="-","【-】","【"&amp;SUBSTITUTE(TEXT(CK7,"#,##0.00"),"-","△")&amp;"】"))</f>
        <v>【167.11】</v>
      </c>
      <c r="CL6" s="36">
        <f>IF(CL7="",NA(),CL7)</f>
        <v>44.13</v>
      </c>
      <c r="CM6" s="36">
        <f t="shared" ref="CM6:CU6" si="10">IF(CM7="",NA(),CM7)</f>
        <v>48.81</v>
      </c>
      <c r="CN6" s="36">
        <f t="shared" si="10"/>
        <v>48.41</v>
      </c>
      <c r="CO6" s="36">
        <f t="shared" si="10"/>
        <v>64.22</v>
      </c>
      <c r="CP6" s="36">
        <f t="shared" si="10"/>
        <v>64.27</v>
      </c>
      <c r="CQ6" s="36">
        <f t="shared" si="10"/>
        <v>55.13</v>
      </c>
      <c r="CR6" s="36">
        <f t="shared" si="10"/>
        <v>54.77</v>
      </c>
      <c r="CS6" s="36">
        <f t="shared" si="10"/>
        <v>54.92</v>
      </c>
      <c r="CT6" s="36">
        <f t="shared" si="10"/>
        <v>60.03</v>
      </c>
      <c r="CU6" s="36">
        <f t="shared" si="10"/>
        <v>59.74</v>
      </c>
      <c r="CV6" s="35" t="str">
        <f>IF(CV7="","",IF(CV7="-","【-】","【"&amp;SUBSTITUTE(TEXT(CV7,"#,##0.00"),"-","△")&amp;"】"))</f>
        <v>【60.27】</v>
      </c>
      <c r="CW6" s="36">
        <f>IF(CW7="",NA(),CW7)</f>
        <v>80.87</v>
      </c>
      <c r="CX6" s="36">
        <f t="shared" ref="CX6:DF6" si="11">IF(CX7="",NA(),CX7)</f>
        <v>78.040000000000006</v>
      </c>
      <c r="CY6" s="36">
        <f t="shared" si="11"/>
        <v>78.010000000000005</v>
      </c>
      <c r="CZ6" s="36">
        <f t="shared" si="11"/>
        <v>75.62</v>
      </c>
      <c r="DA6" s="36">
        <f t="shared" si="11"/>
        <v>73.94</v>
      </c>
      <c r="DB6" s="36">
        <f t="shared" si="11"/>
        <v>83</v>
      </c>
      <c r="DC6" s="36">
        <f t="shared" si="11"/>
        <v>82.89</v>
      </c>
      <c r="DD6" s="36">
        <f t="shared" si="11"/>
        <v>82.66</v>
      </c>
      <c r="DE6" s="36">
        <f t="shared" si="11"/>
        <v>84.81</v>
      </c>
      <c r="DF6" s="36">
        <f t="shared" si="11"/>
        <v>84.8</v>
      </c>
      <c r="DG6" s="35" t="str">
        <f>IF(DG7="","",IF(DG7="-","【-】","【"&amp;SUBSTITUTE(TEXT(DG7,"#,##0.00"),"-","△")&amp;"】"))</f>
        <v>【89.92】</v>
      </c>
      <c r="DH6" s="36">
        <f>IF(DH7="",NA(),DH7)</f>
        <v>52.19</v>
      </c>
      <c r="DI6" s="36">
        <f t="shared" ref="DI6:DQ6" si="12">IF(DI7="",NA(),DI7)</f>
        <v>41.04</v>
      </c>
      <c r="DJ6" s="36">
        <f t="shared" si="12"/>
        <v>41.37</v>
      </c>
      <c r="DK6" s="36">
        <f t="shared" si="12"/>
        <v>27.81</v>
      </c>
      <c r="DL6" s="36">
        <f t="shared" si="12"/>
        <v>30.46</v>
      </c>
      <c r="DM6" s="36">
        <f t="shared" si="12"/>
        <v>46.66</v>
      </c>
      <c r="DN6" s="36">
        <f t="shared" si="12"/>
        <v>47.46</v>
      </c>
      <c r="DO6" s="36">
        <f t="shared" si="12"/>
        <v>48.49</v>
      </c>
      <c r="DP6" s="36">
        <f t="shared" si="12"/>
        <v>47.28</v>
      </c>
      <c r="DQ6" s="36">
        <f t="shared" si="12"/>
        <v>47.66</v>
      </c>
      <c r="DR6" s="35" t="str">
        <f>IF(DR7="","",IF(DR7="-","【-】","【"&amp;SUBSTITUTE(TEXT(DR7,"#,##0.00"),"-","△")&amp;"】"))</f>
        <v>【48.85】</v>
      </c>
      <c r="DS6" s="36">
        <f>IF(DS7="",NA(),DS7)</f>
        <v>3.02</v>
      </c>
      <c r="DT6" s="36">
        <f t="shared" ref="DT6:EB6" si="13">IF(DT7="",NA(),DT7)</f>
        <v>7.25</v>
      </c>
      <c r="DU6" s="36">
        <f t="shared" si="13"/>
        <v>7.98</v>
      </c>
      <c r="DV6" s="36">
        <f t="shared" si="13"/>
        <v>4.43</v>
      </c>
      <c r="DW6" s="36">
        <f t="shared" si="13"/>
        <v>4.12</v>
      </c>
      <c r="DX6" s="36">
        <f t="shared" si="13"/>
        <v>9.85</v>
      </c>
      <c r="DY6" s="36">
        <f t="shared" si="13"/>
        <v>9.7100000000000009</v>
      </c>
      <c r="DZ6" s="36">
        <f t="shared" si="13"/>
        <v>12.79</v>
      </c>
      <c r="EA6" s="36">
        <f t="shared" si="13"/>
        <v>12.19</v>
      </c>
      <c r="EB6" s="36">
        <f t="shared" si="13"/>
        <v>15.1</v>
      </c>
      <c r="EC6" s="35" t="str">
        <f>IF(EC7="","",IF(EC7="-","【-】","【"&amp;SUBSTITUTE(TEXT(EC7,"#,##0.00"),"-","△")&amp;"】"))</f>
        <v>【17.80】</v>
      </c>
      <c r="ED6" s="36">
        <f>IF(ED7="",NA(),ED7)</f>
        <v>0.82</v>
      </c>
      <c r="EE6" s="36">
        <f t="shared" ref="EE6:EM6" si="14">IF(EE7="",NA(),EE7)</f>
        <v>1.1399999999999999</v>
      </c>
      <c r="EF6" s="36">
        <f t="shared" si="14"/>
        <v>0.5</v>
      </c>
      <c r="EG6" s="36">
        <f t="shared" si="14"/>
        <v>0.1</v>
      </c>
      <c r="EH6" s="36">
        <f t="shared" si="14"/>
        <v>0.03</v>
      </c>
      <c r="EI6" s="36">
        <f t="shared" si="14"/>
        <v>0.66</v>
      </c>
      <c r="EJ6" s="36">
        <f t="shared" si="14"/>
        <v>0.99</v>
      </c>
      <c r="EK6" s="36">
        <f t="shared" si="14"/>
        <v>0.71</v>
      </c>
      <c r="EL6" s="36">
        <f t="shared" si="14"/>
        <v>0.51</v>
      </c>
      <c r="EM6" s="36">
        <f t="shared" si="14"/>
        <v>0.57999999999999996</v>
      </c>
      <c r="EN6" s="35" t="str">
        <f>IF(EN7="","",IF(EN7="-","【-】","【"&amp;SUBSTITUTE(TEXT(EN7,"#,##0.00"),"-","△")&amp;"】"))</f>
        <v>【0.70】</v>
      </c>
    </row>
    <row r="7" spans="1:144" s="37" customFormat="1" x14ac:dyDescent="0.2">
      <c r="A7" s="29"/>
      <c r="B7" s="38">
        <v>2018</v>
      </c>
      <c r="C7" s="38">
        <v>422134</v>
      </c>
      <c r="D7" s="38">
        <v>46</v>
      </c>
      <c r="E7" s="38">
        <v>1</v>
      </c>
      <c r="F7" s="38">
        <v>0</v>
      </c>
      <c r="G7" s="38">
        <v>1</v>
      </c>
      <c r="H7" s="38" t="s">
        <v>93</v>
      </c>
      <c r="I7" s="38" t="s">
        <v>94</v>
      </c>
      <c r="J7" s="38" t="s">
        <v>95</v>
      </c>
      <c r="K7" s="38" t="s">
        <v>96</v>
      </c>
      <c r="L7" s="38" t="s">
        <v>97</v>
      </c>
      <c r="M7" s="38" t="s">
        <v>98</v>
      </c>
      <c r="N7" s="39" t="s">
        <v>99</v>
      </c>
      <c r="O7" s="39">
        <v>56.8</v>
      </c>
      <c r="P7" s="39">
        <v>99.58</v>
      </c>
      <c r="Q7" s="39">
        <v>2660</v>
      </c>
      <c r="R7" s="39">
        <v>44041</v>
      </c>
      <c r="S7" s="39">
        <v>214.31</v>
      </c>
      <c r="T7" s="39">
        <v>205.5</v>
      </c>
      <c r="U7" s="39">
        <v>43401</v>
      </c>
      <c r="V7" s="39">
        <v>44.48</v>
      </c>
      <c r="W7" s="39">
        <v>975.74</v>
      </c>
      <c r="X7" s="39">
        <v>121.21</v>
      </c>
      <c r="Y7" s="39">
        <v>120.56</v>
      </c>
      <c r="Z7" s="39">
        <v>117.22</v>
      </c>
      <c r="AA7" s="39">
        <v>119.31</v>
      </c>
      <c r="AB7" s="39">
        <v>123.02</v>
      </c>
      <c r="AC7" s="39">
        <v>110.01</v>
      </c>
      <c r="AD7" s="39">
        <v>111.21</v>
      </c>
      <c r="AE7" s="39">
        <v>111.71</v>
      </c>
      <c r="AF7" s="39">
        <v>110.68</v>
      </c>
      <c r="AG7" s="39">
        <v>110.66</v>
      </c>
      <c r="AH7" s="39">
        <v>112.83</v>
      </c>
      <c r="AI7" s="39">
        <v>0</v>
      </c>
      <c r="AJ7" s="39">
        <v>4.9400000000000004</v>
      </c>
      <c r="AK7" s="39">
        <v>0</v>
      </c>
      <c r="AL7" s="39">
        <v>0</v>
      </c>
      <c r="AM7" s="39">
        <v>0</v>
      </c>
      <c r="AN7" s="39">
        <v>2.8</v>
      </c>
      <c r="AO7" s="39">
        <v>1.93</v>
      </c>
      <c r="AP7" s="39">
        <v>1.72</v>
      </c>
      <c r="AQ7" s="39">
        <v>3.56</v>
      </c>
      <c r="AR7" s="39">
        <v>2.74</v>
      </c>
      <c r="AS7" s="39">
        <v>1.05</v>
      </c>
      <c r="AT7" s="39">
        <v>1544.26</v>
      </c>
      <c r="AU7" s="39">
        <v>822.06</v>
      </c>
      <c r="AV7" s="39">
        <v>850.16</v>
      </c>
      <c r="AW7" s="39">
        <v>317.22000000000003</v>
      </c>
      <c r="AX7" s="39">
        <v>363.26</v>
      </c>
      <c r="AY7" s="39">
        <v>381.53</v>
      </c>
      <c r="AZ7" s="39">
        <v>391.54</v>
      </c>
      <c r="BA7" s="39">
        <v>384.34</v>
      </c>
      <c r="BB7" s="39">
        <v>357.34</v>
      </c>
      <c r="BC7" s="39">
        <v>366.03</v>
      </c>
      <c r="BD7" s="39">
        <v>261.93</v>
      </c>
      <c r="BE7" s="39">
        <v>229.96</v>
      </c>
      <c r="BF7" s="39">
        <v>442.68</v>
      </c>
      <c r="BG7" s="39">
        <v>430.19</v>
      </c>
      <c r="BH7" s="39">
        <v>739.35</v>
      </c>
      <c r="BI7" s="39">
        <v>711.93</v>
      </c>
      <c r="BJ7" s="39">
        <v>393.27</v>
      </c>
      <c r="BK7" s="39">
        <v>386.97</v>
      </c>
      <c r="BL7" s="39">
        <v>380.58</v>
      </c>
      <c r="BM7" s="39">
        <v>373.69</v>
      </c>
      <c r="BN7" s="39">
        <v>370.12</v>
      </c>
      <c r="BO7" s="39">
        <v>270.45999999999998</v>
      </c>
      <c r="BP7" s="39">
        <v>115.37</v>
      </c>
      <c r="BQ7" s="39">
        <v>109.66</v>
      </c>
      <c r="BR7" s="39">
        <v>105.53</v>
      </c>
      <c r="BS7" s="39">
        <v>78.97</v>
      </c>
      <c r="BT7" s="39">
        <v>81.290000000000006</v>
      </c>
      <c r="BU7" s="39">
        <v>100.47</v>
      </c>
      <c r="BV7" s="39">
        <v>101.72</v>
      </c>
      <c r="BW7" s="39">
        <v>102.38</v>
      </c>
      <c r="BX7" s="39">
        <v>99.87</v>
      </c>
      <c r="BY7" s="39">
        <v>100.42</v>
      </c>
      <c r="BZ7" s="39">
        <v>103.91</v>
      </c>
      <c r="CA7" s="39">
        <v>113.24</v>
      </c>
      <c r="CB7" s="39">
        <v>119.66</v>
      </c>
      <c r="CC7" s="39">
        <v>124.51</v>
      </c>
      <c r="CD7" s="39">
        <v>166.44</v>
      </c>
      <c r="CE7" s="39">
        <v>161.94</v>
      </c>
      <c r="CF7" s="39">
        <v>169.82</v>
      </c>
      <c r="CG7" s="39">
        <v>168.2</v>
      </c>
      <c r="CH7" s="39">
        <v>168.67</v>
      </c>
      <c r="CI7" s="39">
        <v>171.81</v>
      </c>
      <c r="CJ7" s="39">
        <v>171.67</v>
      </c>
      <c r="CK7" s="39">
        <v>167.11</v>
      </c>
      <c r="CL7" s="39">
        <v>44.13</v>
      </c>
      <c r="CM7" s="39">
        <v>48.81</v>
      </c>
      <c r="CN7" s="39">
        <v>48.41</v>
      </c>
      <c r="CO7" s="39">
        <v>64.22</v>
      </c>
      <c r="CP7" s="39">
        <v>64.27</v>
      </c>
      <c r="CQ7" s="39">
        <v>55.13</v>
      </c>
      <c r="CR7" s="39">
        <v>54.77</v>
      </c>
      <c r="CS7" s="39">
        <v>54.92</v>
      </c>
      <c r="CT7" s="39">
        <v>60.03</v>
      </c>
      <c r="CU7" s="39">
        <v>59.74</v>
      </c>
      <c r="CV7" s="39">
        <v>60.27</v>
      </c>
      <c r="CW7" s="39">
        <v>80.87</v>
      </c>
      <c r="CX7" s="39">
        <v>78.040000000000006</v>
      </c>
      <c r="CY7" s="39">
        <v>78.010000000000005</v>
      </c>
      <c r="CZ7" s="39">
        <v>75.62</v>
      </c>
      <c r="DA7" s="39">
        <v>73.94</v>
      </c>
      <c r="DB7" s="39">
        <v>83</v>
      </c>
      <c r="DC7" s="39">
        <v>82.89</v>
      </c>
      <c r="DD7" s="39">
        <v>82.66</v>
      </c>
      <c r="DE7" s="39">
        <v>84.81</v>
      </c>
      <c r="DF7" s="39">
        <v>84.8</v>
      </c>
      <c r="DG7" s="39">
        <v>89.92</v>
      </c>
      <c r="DH7" s="39">
        <v>52.19</v>
      </c>
      <c r="DI7" s="39">
        <v>41.04</v>
      </c>
      <c r="DJ7" s="39">
        <v>41.37</v>
      </c>
      <c r="DK7" s="39">
        <v>27.81</v>
      </c>
      <c r="DL7" s="39">
        <v>30.46</v>
      </c>
      <c r="DM7" s="39">
        <v>46.66</v>
      </c>
      <c r="DN7" s="39">
        <v>47.46</v>
      </c>
      <c r="DO7" s="39">
        <v>48.49</v>
      </c>
      <c r="DP7" s="39">
        <v>47.28</v>
      </c>
      <c r="DQ7" s="39">
        <v>47.66</v>
      </c>
      <c r="DR7" s="39">
        <v>48.85</v>
      </c>
      <c r="DS7" s="39">
        <v>3.02</v>
      </c>
      <c r="DT7" s="39">
        <v>7.25</v>
      </c>
      <c r="DU7" s="39">
        <v>7.98</v>
      </c>
      <c r="DV7" s="39">
        <v>4.43</v>
      </c>
      <c r="DW7" s="39">
        <v>4.12</v>
      </c>
      <c r="DX7" s="39">
        <v>9.85</v>
      </c>
      <c r="DY7" s="39">
        <v>9.7100000000000009</v>
      </c>
      <c r="DZ7" s="39">
        <v>12.79</v>
      </c>
      <c r="EA7" s="39">
        <v>12.19</v>
      </c>
      <c r="EB7" s="39">
        <v>15.1</v>
      </c>
      <c r="EC7" s="39">
        <v>17.8</v>
      </c>
      <c r="ED7" s="39">
        <v>0.82</v>
      </c>
      <c r="EE7" s="39">
        <v>1.1399999999999999</v>
      </c>
      <c r="EF7" s="39">
        <v>0.5</v>
      </c>
      <c r="EG7" s="39">
        <v>0.1</v>
      </c>
      <c r="EH7" s="39">
        <v>0.03</v>
      </c>
      <c r="EI7" s="39">
        <v>0.66</v>
      </c>
      <c r="EJ7" s="39">
        <v>0.99</v>
      </c>
      <c r="EK7" s="39">
        <v>0.71</v>
      </c>
      <c r="EL7" s="39">
        <v>0.51</v>
      </c>
      <c r="EM7" s="39">
        <v>0.57999999999999996</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2020-01-30T02:47:39Z</cp:lastPrinted>
  <dcterms:created xsi:type="dcterms:W3CDTF">2019-12-05T04:29:40Z</dcterms:created>
  <dcterms:modified xsi:type="dcterms:W3CDTF">2020-01-30T02:48:05Z</dcterms:modified>
  <cp:category/>
</cp:coreProperties>
</file>