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3.8\新松浦市共有\上下水道課\★下水道業務係\田﨑\☆調査☆\H３１年度調査\21【提出〆：令和2年2月6日（木）17時】公営企業に係る経営比較分析表（平成30年度決算）の分析等について\07 松浦市\回答\下水道事業\法適\"/>
    </mc:Choice>
  </mc:AlternateContent>
  <workbookProtection workbookAlgorithmName="SHA-512" workbookHashValue="VP902wv/GEltvuprqvRTdxrbBrfVy6hcUVdNJL9Ha+X0/X8aO4NzOXUwX9zEKpFG5sht9DvuEIOXGQ6Hh2A6cg==" workbookSaltValue="vMR78rS5L85C3YTpY0H4H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<sst xmlns="http://schemas.openxmlformats.org/spreadsheetml/2006/main" count="223" uniqueCount="111">
  <si>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</si>
  <si>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</si>
  <si>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</si>
  <si>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</si>
  <si>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</si>
  <si>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</si>
  <si>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</si>
  <si>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</si>
  <si>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</si>
  <si>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</si>
  <si>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</si>
  <si>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</si>
  <si>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</si>
  <si>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</si>
  <si>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</si>
  <si>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</si>
  <si>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</si>
  <si>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</si>
  <si>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</si>
  <si>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</si>
  <si>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</si>
  <si>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</si>
  <si>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</si>
  <si>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</si>
  <si>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</si>
  <si>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</si>
  <si>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</si>
  <si>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</si>
  <si>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</si>
  <si>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</si>
  <si>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</si>
  <si>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</si>
  <si>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</si>
  <si>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</si>
  <si>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</si>
  <si>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</si>
  <si>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</si>
  <si>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</si>
  <si>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</si>
  <si>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</si>
  <si>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</si>
  <si>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</si>
  <si>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</si>
  <si>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</si>
  <si>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</si>
  <si>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</si>
  <si>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</si>
  <si>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</si>
  <si>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</si>
  <si>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</si>
  <si>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</si>
  <si>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</si>
  <si>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</si>
  <si>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</si>
  <si>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</si>
  <si>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</si>
  <si>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</si>
  <si>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</si>
  <si>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</si>
  <si>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</si>
  <si>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</si>
  <si>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</si>
  <si>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</si>
  <si>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</si>
  <si>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</si>
  <si>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</si>
  <si>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</si>
  <si>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</si>
  <si>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</si>
  <si>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</si>
  <si>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</si>
  <si>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</si>
  <si>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</si>
  <si>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</si>
  <si>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</si>
  <si>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</si>
  <si>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</si>
  <si>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</si>
  <si>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</si>
  <si>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</si>
  <si>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</si>
  <si>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</si>
  <si>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</si>
  <si>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</si>
  <si>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</si>
  <si>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</si>
  <si>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</si>
  <si>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</si>
  <si>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</si>
  <si>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</si>
  <si>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</si>
  <si>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</si>
  <si>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</si>
  <si>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</si>
  <si>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</si>
  <si>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</si>
  <si>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</si>
  <si>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</si>
  <si>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</si>
  <si>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</si>
  <si>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</si>
  <si>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</si>
  <si>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</si>
  <si>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</si>
  <si>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</si>
  <si>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</si>
  <si>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</si>
  <si>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</si>
  <si>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事業経営を安定させるためには、計画的な事業推進による建設事業の完了と下水道接続率の向上に努めることが重要である。</t>
    <phoneticPr fontId="4"/>
  </si>
  <si>
    <t>　供用開始後間もないことから現時点では管渠の大規模な修繕、改良、更新等の必要性はない。
　処理場の機械設備等については、延命化のために耐用年数を経過したものから随時オーバーホール等を実施している。</t>
    <phoneticPr fontId="4"/>
  </si>
  <si>
    <t>　当市の公共下水道については平成１９年度末の供用開始後約１２年を経過した。平成３０年度に全体計画の見直しを行い、目標年度を平成５２年度としている。現在、全体計画面積の約４５％の供用開始を行っており、供用開始区域の中での接続率は約７１％である。
　このように整備推進中であるため、現時点では使用料収入が少額であり、累積欠損金比率が高い値を示している状況である。
　水洗化率は年々上昇はしているものの、使用料収入で維持管理費用を賄える状況ではなく、現在は一般会計からの繰出金に依存している。
　経常収支比率については一般会計からの繰入見直しにより改善を図っている。今後は経常収益の増も見込まれることから累積欠損金比率も減少していくと思われる。
　また経費回収率、汚水処理原価については資本費の財源見直しにより類似団体平均値と比較しても良好な数値となっている。
　今後も経営の安定化を図るために、供用開始区域の拡充と全体事業の完了に合わせ、下水道接続率の更なる向上並びに維持経費の削減が課題となる。</t>
    <rPh sb="37" eb="39">
      <t>ヘイセイ</t>
    </rPh>
    <rPh sb="41" eb="43">
      <t>ネンド</t>
    </rPh>
    <rPh sb="49" eb="51">
      <t>ミナオ</t>
    </rPh>
    <rPh sb="53" eb="5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</si>
</sst>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8E-49A8-81FA-2CCDFB21ED3E}"/>
            </c:ext>
          </c:extLst>
        </c:ser>
        <c:dLbls>
          <c:showLegendKey val="0"/>
          <c:showVal val="0"/>
          <c:showCatName val="0"/>
          <c:showSerName val="0"/>
          <c:showPercent val="0"/>
          <c:showBubbleSize val="0"/>
        </c:dLbls>
        <c:gapWidth val="150"/>
        <c:axId val="223145816"/>
        <c:axId val="22314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0.21</c:v>
                </c:pt>
                <c:pt idx="3">
                  <c:v>0.15</c:v>
                </c:pt>
                <c:pt idx="4">
                  <c:v>0.25</c:v>
                </c:pt>
              </c:numCache>
            </c:numRef>
          </c:val>
          <c:smooth val="0"/>
          <c:extLst xmlns:c16r2="http://schemas.microsoft.com/office/drawing/2015/06/chart">
            <c:ext xmlns:c16="http://schemas.microsoft.com/office/drawing/2014/chart" uri="{C3380CC4-5D6E-409C-BE32-E72D297353CC}">
              <c16:uniqueId val="{00000001-ED8E-49A8-81FA-2CCDFB21ED3E}"/>
            </c:ext>
          </c:extLst>
        </c:ser>
        <c:dLbls>
          <c:showLegendKey val="0"/>
          <c:showVal val="0"/>
          <c:showCatName val="0"/>
          <c:showSerName val="0"/>
          <c:showPercent val="0"/>
          <c:showBubbleSize val="0"/>
        </c:dLbls>
        <c:marker val="1"/>
        <c:smooth val="0"/>
        <c:axId val="223145816"/>
        <c:axId val="223147384"/>
      </c:lineChart>
      <c:dateAx>
        <c:axId val="223145816"/>
        <c:scaling>
          <c:orientation val="minMax"/>
        </c:scaling>
        <c:delete val="1"/>
        <c:axPos val="b"/>
        <c:numFmt formatCode="ge" sourceLinked="1"/>
        <c:majorTickMark val="none"/>
        <c:minorTickMark val="none"/>
        <c:tickLblPos val="none"/>
        <c:crossAx val="223147384"/>
        <c:crosses val="autoZero"/>
        <c:auto val="1"/>
        <c:lblOffset val="100"/>
        <c:baseTimeUnit val="years"/>
      </c:dateAx>
      <c:valAx>
        <c:axId val="22314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14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35.450000000000003</c:v>
                </c:pt>
                <c:pt idx="1">
                  <c:v>37.64</c:v>
                </c:pt>
                <c:pt idx="2">
                  <c:v>39.86</c:v>
                </c:pt>
                <c:pt idx="3">
                  <c:v>43.91</c:v>
                </c:pt>
                <c:pt idx="4">
                  <c:v>48.27</c:v>
                </c:pt>
              </c:numCache>
            </c:numRef>
          </c:val>
          <c:extLst xmlns:c16r2="http://schemas.microsoft.com/office/drawing/2015/06/chart">
            <c:ext xmlns:c16="http://schemas.microsoft.com/office/drawing/2014/chart" uri="{C3380CC4-5D6E-409C-BE32-E72D297353CC}">
              <c16:uniqueId val="{00000000-4FB1-476C-9783-D24D655729F1}"/>
            </c:ext>
          </c:extLst>
        </c:ser>
        <c:dLbls>
          <c:showLegendKey val="0"/>
          <c:showVal val="0"/>
          <c:showCatName val="0"/>
          <c:showSerName val="0"/>
          <c:showPercent val="0"/>
          <c:showBubbleSize val="0"/>
        </c:dLbls>
        <c:gapWidth val="150"/>
        <c:axId val="399760600"/>
        <c:axId val="39976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40.75</c:v>
                </c:pt>
                <c:pt idx="3">
                  <c:v>42.4</c:v>
                </c:pt>
                <c:pt idx="4">
                  <c:v>45.44</c:v>
                </c:pt>
              </c:numCache>
            </c:numRef>
          </c:val>
          <c:smooth val="0"/>
          <c:extLst xmlns:c16r2="http://schemas.microsoft.com/office/drawing/2015/06/chart">
            <c:ext xmlns:c16="http://schemas.microsoft.com/office/drawing/2014/chart" uri="{C3380CC4-5D6E-409C-BE32-E72D297353CC}">
              <c16:uniqueId val="{00000001-4FB1-476C-9783-D24D655729F1}"/>
            </c:ext>
          </c:extLst>
        </c:ser>
        <c:dLbls>
          <c:showLegendKey val="0"/>
          <c:showVal val="0"/>
          <c:showCatName val="0"/>
          <c:showSerName val="0"/>
          <c:showPercent val="0"/>
          <c:showBubbleSize val="0"/>
        </c:dLbls>
        <c:marker val="1"/>
        <c:smooth val="0"/>
        <c:axId val="399760600"/>
        <c:axId val="399760992"/>
      </c:lineChart>
      <c:dateAx>
        <c:axId val="399760600"/>
        <c:scaling>
          <c:orientation val="minMax"/>
        </c:scaling>
        <c:delete val="1"/>
        <c:axPos val="b"/>
        <c:numFmt formatCode="ge" sourceLinked="1"/>
        <c:majorTickMark val="none"/>
        <c:minorTickMark val="none"/>
        <c:tickLblPos val="none"/>
        <c:crossAx val="399760992"/>
        <c:crosses val="autoZero"/>
        <c:auto val="1"/>
        <c:lblOffset val="100"/>
        <c:baseTimeUnit val="years"/>
      </c:dateAx>
      <c:valAx>
        <c:axId val="39976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76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58.42</c:v>
                </c:pt>
                <c:pt idx="1">
                  <c:v>62.89</c:v>
                </c:pt>
                <c:pt idx="2">
                  <c:v>65.36</c:v>
                </c:pt>
                <c:pt idx="3">
                  <c:v>67.540000000000006</c:v>
                </c:pt>
                <c:pt idx="4">
                  <c:v>71.05</c:v>
                </c:pt>
              </c:numCache>
            </c:numRef>
          </c:val>
          <c:extLst xmlns:c16r2="http://schemas.microsoft.com/office/drawing/2015/06/chart">
            <c:ext xmlns:c16="http://schemas.microsoft.com/office/drawing/2014/chart" uri="{C3380CC4-5D6E-409C-BE32-E72D297353CC}">
              <c16:uniqueId val="{00000000-B57D-4971-8BDD-87808D3CAD60}"/>
            </c:ext>
          </c:extLst>
        </c:ser>
        <c:dLbls>
          <c:showLegendKey val="0"/>
          <c:showVal val="0"/>
          <c:showCatName val="0"/>
          <c:showSerName val="0"/>
          <c:showPercent val="0"/>
          <c:showBubbleSize val="0"/>
        </c:dLbls>
        <c:gapWidth val="150"/>
        <c:axId val="399762168"/>
        <c:axId val="39976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64.97</c:v>
                </c:pt>
                <c:pt idx="3">
                  <c:v>65.77</c:v>
                </c:pt>
                <c:pt idx="4">
                  <c:v>65.97</c:v>
                </c:pt>
              </c:numCache>
            </c:numRef>
          </c:val>
          <c:smooth val="0"/>
          <c:extLst xmlns:c16r2="http://schemas.microsoft.com/office/drawing/2015/06/chart">
            <c:ext xmlns:c16="http://schemas.microsoft.com/office/drawing/2014/chart" uri="{C3380CC4-5D6E-409C-BE32-E72D297353CC}">
              <c16:uniqueId val="{00000001-B57D-4971-8BDD-87808D3CAD60}"/>
            </c:ext>
          </c:extLst>
        </c:ser>
        <c:dLbls>
          <c:showLegendKey val="0"/>
          <c:showVal val="0"/>
          <c:showCatName val="0"/>
          <c:showSerName val="0"/>
          <c:showPercent val="0"/>
          <c:showBubbleSize val="0"/>
        </c:dLbls>
        <c:marker val="1"/>
        <c:smooth val="0"/>
        <c:axId val="399762168"/>
        <c:axId val="399762560"/>
      </c:lineChart>
      <c:dateAx>
        <c:axId val="399762168"/>
        <c:scaling>
          <c:orientation val="minMax"/>
        </c:scaling>
        <c:delete val="1"/>
        <c:axPos val="b"/>
        <c:numFmt formatCode="ge" sourceLinked="1"/>
        <c:majorTickMark val="none"/>
        <c:minorTickMark val="none"/>
        <c:tickLblPos val="none"/>
        <c:crossAx val="399762560"/>
        <c:crosses val="autoZero"/>
        <c:auto val="1"/>
        <c:lblOffset val="100"/>
        <c:baseTimeUnit val="years"/>
      </c:dateAx>
      <c:valAx>
        <c:axId val="39976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76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71.25</c:v>
                </c:pt>
                <c:pt idx="1">
                  <c:v>72.650000000000006</c:v>
                </c:pt>
                <c:pt idx="2">
                  <c:v>123.25</c:v>
                </c:pt>
                <c:pt idx="3">
                  <c:v>120.29</c:v>
                </c:pt>
                <c:pt idx="4">
                  <c:v>127.4</c:v>
                </c:pt>
              </c:numCache>
            </c:numRef>
          </c:val>
          <c:extLst xmlns:c16r2="http://schemas.microsoft.com/office/drawing/2015/06/chart">
            <c:ext xmlns:c16="http://schemas.microsoft.com/office/drawing/2014/chart" uri="{C3380CC4-5D6E-409C-BE32-E72D297353CC}">
              <c16:uniqueId val="{00000000-880A-4688-AF33-F27AC6CFBC82}"/>
            </c:ext>
          </c:extLst>
        </c:ser>
        <c:dLbls>
          <c:showLegendKey val="0"/>
          <c:showVal val="0"/>
          <c:showCatName val="0"/>
          <c:showSerName val="0"/>
          <c:showPercent val="0"/>
          <c:showBubbleSize val="0"/>
        </c:dLbls>
        <c:gapWidth val="150"/>
        <c:axId val="223148560"/>
        <c:axId val="22557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94.12</c:v>
                </c:pt>
                <c:pt idx="1">
                  <c:v>98.03</c:v>
                </c:pt>
                <c:pt idx="2">
                  <c:v>100.67</c:v>
                </c:pt>
                <c:pt idx="3">
                  <c:v>99.51</c:v>
                </c:pt>
                <c:pt idx="4">
                  <c:v>105.05</c:v>
                </c:pt>
              </c:numCache>
            </c:numRef>
          </c:val>
          <c:smooth val="0"/>
          <c:extLst xmlns:c16r2="http://schemas.microsoft.com/office/drawing/2015/06/chart">
            <c:ext xmlns:c16="http://schemas.microsoft.com/office/drawing/2014/chart" uri="{C3380CC4-5D6E-409C-BE32-E72D297353CC}">
              <c16:uniqueId val="{00000001-880A-4688-AF33-F27AC6CFBC82}"/>
            </c:ext>
          </c:extLst>
        </c:ser>
        <c:dLbls>
          <c:showLegendKey val="0"/>
          <c:showVal val="0"/>
          <c:showCatName val="0"/>
          <c:showSerName val="0"/>
          <c:showPercent val="0"/>
          <c:showBubbleSize val="0"/>
        </c:dLbls>
        <c:marker val="1"/>
        <c:smooth val="0"/>
        <c:axId val="223148560"/>
        <c:axId val="225572400"/>
      </c:lineChart>
      <c:dateAx>
        <c:axId val="223148560"/>
        <c:scaling>
          <c:orientation val="minMax"/>
        </c:scaling>
        <c:delete val="1"/>
        <c:axPos val="b"/>
        <c:numFmt formatCode="ge" sourceLinked="1"/>
        <c:majorTickMark val="none"/>
        <c:minorTickMark val="none"/>
        <c:tickLblPos val="none"/>
        <c:crossAx val="225572400"/>
        <c:crosses val="autoZero"/>
        <c:auto val="1"/>
        <c:lblOffset val="100"/>
        <c:baseTimeUnit val="years"/>
      </c:dateAx>
      <c:valAx>
        <c:axId val="22557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14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14.77</c:v>
                </c:pt>
                <c:pt idx="1">
                  <c:v>16.77</c:v>
                </c:pt>
                <c:pt idx="2">
                  <c:v>18.899999999999999</c:v>
                </c:pt>
                <c:pt idx="3">
                  <c:v>20.9</c:v>
                </c:pt>
                <c:pt idx="4">
                  <c:v>22.53</c:v>
                </c:pt>
              </c:numCache>
            </c:numRef>
          </c:val>
          <c:extLst xmlns:c16r2="http://schemas.microsoft.com/office/drawing/2015/06/chart">
            <c:ext xmlns:c16="http://schemas.microsoft.com/office/drawing/2014/chart" uri="{C3380CC4-5D6E-409C-BE32-E72D297353CC}">
              <c16:uniqueId val="{00000000-5615-4A4F-B10F-9D1A7EE0DD46}"/>
            </c:ext>
          </c:extLst>
        </c:ser>
        <c:dLbls>
          <c:showLegendKey val="0"/>
          <c:showVal val="0"/>
          <c:showCatName val="0"/>
          <c:showSerName val="0"/>
          <c:showPercent val="0"/>
          <c:showBubbleSize val="0"/>
        </c:dLbls>
        <c:gapWidth val="150"/>
        <c:axId val="225573576"/>
        <c:axId val="22557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28.43</c:v>
                </c:pt>
                <c:pt idx="1">
                  <c:v>11.68</c:v>
                </c:pt>
                <c:pt idx="2">
                  <c:v>17.52</c:v>
                </c:pt>
                <c:pt idx="3">
                  <c:v>13.24</c:v>
                </c:pt>
                <c:pt idx="4">
                  <c:v>15.07</c:v>
                </c:pt>
              </c:numCache>
            </c:numRef>
          </c:val>
          <c:smooth val="0"/>
          <c:extLst xmlns:c16r2="http://schemas.microsoft.com/office/drawing/2015/06/chart">
            <c:ext xmlns:c16="http://schemas.microsoft.com/office/drawing/2014/chart" uri="{C3380CC4-5D6E-409C-BE32-E72D297353CC}">
              <c16:uniqueId val="{00000001-5615-4A4F-B10F-9D1A7EE0DD46}"/>
            </c:ext>
          </c:extLst>
        </c:ser>
        <c:dLbls>
          <c:showLegendKey val="0"/>
          <c:showVal val="0"/>
          <c:showCatName val="0"/>
          <c:showSerName val="0"/>
          <c:showPercent val="0"/>
          <c:showBubbleSize val="0"/>
        </c:dLbls>
        <c:marker val="1"/>
        <c:smooth val="0"/>
        <c:axId val="225573576"/>
        <c:axId val="225573968"/>
      </c:lineChart>
      <c:dateAx>
        <c:axId val="225573576"/>
        <c:scaling>
          <c:orientation val="minMax"/>
        </c:scaling>
        <c:delete val="1"/>
        <c:axPos val="b"/>
        <c:numFmt formatCode="ge" sourceLinked="1"/>
        <c:majorTickMark val="none"/>
        <c:minorTickMark val="none"/>
        <c:tickLblPos val="none"/>
        <c:crossAx val="225573968"/>
        <c:crosses val="autoZero"/>
        <c:auto val="1"/>
        <c:lblOffset val="100"/>
        <c:baseTimeUnit val="years"/>
      </c:dateAx>
      <c:valAx>
        <c:axId val="22557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7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9C7-4C86-9223-0194DFA4C9DF}"/>
            </c:ext>
          </c:extLst>
        </c:ser>
        <c:dLbls>
          <c:showLegendKey val="0"/>
          <c:showVal val="0"/>
          <c:showCatName val="0"/>
          <c:showSerName val="0"/>
          <c:showPercent val="0"/>
          <c:showBubbleSize val="0"/>
        </c:dLbls>
        <c:gapWidth val="150"/>
        <c:axId val="225575144"/>
        <c:axId val="22557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9C7-4C86-9223-0194DFA4C9DF}"/>
            </c:ext>
          </c:extLst>
        </c:ser>
        <c:dLbls>
          <c:showLegendKey val="0"/>
          <c:showVal val="0"/>
          <c:showCatName val="0"/>
          <c:showSerName val="0"/>
          <c:showPercent val="0"/>
          <c:showBubbleSize val="0"/>
        </c:dLbls>
        <c:marker val="1"/>
        <c:smooth val="0"/>
        <c:axId val="225575144"/>
        <c:axId val="225575536"/>
      </c:lineChart>
      <c:dateAx>
        <c:axId val="225575144"/>
        <c:scaling>
          <c:orientation val="minMax"/>
        </c:scaling>
        <c:delete val="1"/>
        <c:axPos val="b"/>
        <c:numFmt formatCode="ge" sourceLinked="1"/>
        <c:majorTickMark val="none"/>
        <c:minorTickMark val="none"/>
        <c:tickLblPos val="none"/>
        <c:crossAx val="225575536"/>
        <c:crosses val="autoZero"/>
        <c:auto val="1"/>
        <c:lblOffset val="100"/>
        <c:baseTimeUnit val="years"/>
      </c:dateAx>
      <c:valAx>
        <c:axId val="22557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7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1087.81</c:v>
                </c:pt>
                <c:pt idx="1">
                  <c:v>901.28</c:v>
                </c:pt>
                <c:pt idx="2">
                  <c:v>727.91</c:v>
                </c:pt>
                <c:pt idx="3">
                  <c:v>619.74</c:v>
                </c:pt>
                <c:pt idx="4">
                  <c:v>468.62</c:v>
                </c:pt>
              </c:numCache>
            </c:numRef>
          </c:val>
          <c:extLst xmlns:c16r2="http://schemas.microsoft.com/office/drawing/2015/06/chart">
            <c:ext xmlns:c16="http://schemas.microsoft.com/office/drawing/2014/chart" uri="{C3380CC4-5D6E-409C-BE32-E72D297353CC}">
              <c16:uniqueId val="{00000000-7859-41F0-BE91-02C097C513B6}"/>
            </c:ext>
          </c:extLst>
        </c:ser>
        <c:dLbls>
          <c:showLegendKey val="0"/>
          <c:showVal val="0"/>
          <c:showCatName val="0"/>
          <c:showSerName val="0"/>
          <c:showPercent val="0"/>
          <c:showBubbleSize val="0"/>
        </c:dLbls>
        <c:gapWidth val="150"/>
        <c:axId val="399489368"/>
        <c:axId val="3994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393.94</c:v>
                </c:pt>
                <c:pt idx="1">
                  <c:v>196.92</c:v>
                </c:pt>
                <c:pt idx="2">
                  <c:v>370.35</c:v>
                </c:pt>
                <c:pt idx="3">
                  <c:v>325.77</c:v>
                </c:pt>
                <c:pt idx="4">
                  <c:v>100.62</c:v>
                </c:pt>
              </c:numCache>
            </c:numRef>
          </c:val>
          <c:smooth val="0"/>
          <c:extLst xmlns:c16r2="http://schemas.microsoft.com/office/drawing/2015/06/chart">
            <c:ext xmlns:c16="http://schemas.microsoft.com/office/drawing/2014/chart" uri="{C3380CC4-5D6E-409C-BE32-E72D297353CC}">
              <c16:uniqueId val="{00000001-7859-41F0-BE91-02C097C513B6}"/>
            </c:ext>
          </c:extLst>
        </c:ser>
        <c:dLbls>
          <c:showLegendKey val="0"/>
          <c:showVal val="0"/>
          <c:showCatName val="0"/>
          <c:showSerName val="0"/>
          <c:showPercent val="0"/>
          <c:showBubbleSize val="0"/>
        </c:dLbls>
        <c:marker val="1"/>
        <c:smooth val="0"/>
        <c:axId val="399489368"/>
        <c:axId val="399489760"/>
      </c:lineChart>
      <c:dateAx>
        <c:axId val="399489368"/>
        <c:scaling>
          <c:orientation val="minMax"/>
        </c:scaling>
        <c:delete val="1"/>
        <c:axPos val="b"/>
        <c:numFmt formatCode="ge" sourceLinked="1"/>
        <c:majorTickMark val="none"/>
        <c:minorTickMark val="none"/>
        <c:tickLblPos val="none"/>
        <c:crossAx val="399489760"/>
        <c:crosses val="autoZero"/>
        <c:auto val="1"/>
        <c:lblOffset val="100"/>
        <c:baseTimeUnit val="years"/>
      </c:dateAx>
      <c:valAx>
        <c:axId val="3994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48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58.67</c:v>
                </c:pt>
                <c:pt idx="1">
                  <c:v>61.73</c:v>
                </c:pt>
                <c:pt idx="2">
                  <c:v>49.7</c:v>
                </c:pt>
                <c:pt idx="3">
                  <c:v>68.73</c:v>
                </c:pt>
                <c:pt idx="4">
                  <c:v>58.13</c:v>
                </c:pt>
              </c:numCache>
            </c:numRef>
          </c:val>
          <c:extLst xmlns:c16r2="http://schemas.microsoft.com/office/drawing/2015/06/chart">
            <c:ext xmlns:c16="http://schemas.microsoft.com/office/drawing/2014/chart" uri="{C3380CC4-5D6E-409C-BE32-E72D297353CC}">
              <c16:uniqueId val="{00000000-6C9F-4A54-9C1B-6515004FA0D9}"/>
            </c:ext>
          </c:extLst>
        </c:ser>
        <c:dLbls>
          <c:showLegendKey val="0"/>
          <c:showVal val="0"/>
          <c:showCatName val="0"/>
          <c:showSerName val="0"/>
          <c:showPercent val="0"/>
          <c:showBubbleSize val="0"/>
        </c:dLbls>
        <c:gapWidth val="150"/>
        <c:axId val="399488976"/>
        <c:axId val="39949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63.93</c:v>
                </c:pt>
                <c:pt idx="1">
                  <c:v>70.02</c:v>
                </c:pt>
                <c:pt idx="2">
                  <c:v>63.8</c:v>
                </c:pt>
                <c:pt idx="3">
                  <c:v>61.72</c:v>
                </c:pt>
                <c:pt idx="4">
                  <c:v>64.069999999999993</c:v>
                </c:pt>
              </c:numCache>
            </c:numRef>
          </c:val>
          <c:smooth val="0"/>
          <c:extLst xmlns:c16r2="http://schemas.microsoft.com/office/drawing/2015/06/chart">
            <c:ext xmlns:c16="http://schemas.microsoft.com/office/drawing/2014/chart" uri="{C3380CC4-5D6E-409C-BE32-E72D297353CC}">
              <c16:uniqueId val="{00000001-6C9F-4A54-9C1B-6515004FA0D9}"/>
            </c:ext>
          </c:extLst>
        </c:ser>
        <c:dLbls>
          <c:showLegendKey val="0"/>
          <c:showVal val="0"/>
          <c:showCatName val="0"/>
          <c:showSerName val="0"/>
          <c:showPercent val="0"/>
          <c:showBubbleSize val="0"/>
        </c:dLbls>
        <c:marker val="1"/>
        <c:smooth val="0"/>
        <c:axId val="399488976"/>
        <c:axId val="399490936"/>
      </c:lineChart>
      <c:dateAx>
        <c:axId val="399488976"/>
        <c:scaling>
          <c:orientation val="minMax"/>
        </c:scaling>
        <c:delete val="1"/>
        <c:axPos val="b"/>
        <c:numFmt formatCode="ge" sourceLinked="1"/>
        <c:majorTickMark val="none"/>
        <c:minorTickMark val="none"/>
        <c:tickLblPos val="none"/>
        <c:crossAx val="399490936"/>
        <c:crosses val="autoZero"/>
        <c:auto val="1"/>
        <c:lblOffset val="100"/>
        <c:baseTimeUnit val="years"/>
      </c:dateAx>
      <c:valAx>
        <c:axId val="39949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48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A5F-4445-9F5B-D47074ACEEFF}"/>
            </c:ext>
          </c:extLst>
        </c:ser>
        <c:dLbls>
          <c:showLegendKey val="0"/>
          <c:showVal val="0"/>
          <c:showCatName val="0"/>
          <c:showSerName val="0"/>
          <c:showPercent val="0"/>
          <c:showBubbleSize val="0"/>
        </c:dLbls>
        <c:gapWidth val="150"/>
        <c:axId val="399492112"/>
        <c:axId val="39961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1193.49</c:v>
                </c:pt>
                <c:pt idx="3">
                  <c:v>876.19</c:v>
                </c:pt>
                <c:pt idx="4">
                  <c:v>722.53</c:v>
                </c:pt>
              </c:numCache>
            </c:numRef>
          </c:val>
          <c:smooth val="0"/>
          <c:extLst xmlns:c16r2="http://schemas.microsoft.com/office/drawing/2015/06/chart">
            <c:ext xmlns:c16="http://schemas.microsoft.com/office/drawing/2014/chart" uri="{C3380CC4-5D6E-409C-BE32-E72D297353CC}">
              <c16:uniqueId val="{00000001-9A5F-4445-9F5B-D47074ACEEFF}"/>
            </c:ext>
          </c:extLst>
        </c:ser>
        <c:dLbls>
          <c:showLegendKey val="0"/>
          <c:showVal val="0"/>
          <c:showCatName val="0"/>
          <c:showSerName val="0"/>
          <c:showPercent val="0"/>
          <c:showBubbleSize val="0"/>
        </c:dLbls>
        <c:marker val="1"/>
        <c:smooth val="0"/>
        <c:axId val="399492112"/>
        <c:axId val="399611560"/>
      </c:lineChart>
      <c:dateAx>
        <c:axId val="399492112"/>
        <c:scaling>
          <c:orientation val="minMax"/>
        </c:scaling>
        <c:delete val="1"/>
        <c:axPos val="b"/>
        <c:numFmt formatCode="ge" sourceLinked="1"/>
        <c:majorTickMark val="none"/>
        <c:minorTickMark val="none"/>
        <c:tickLblPos val="none"/>
        <c:crossAx val="399611560"/>
        <c:crosses val="autoZero"/>
        <c:auto val="1"/>
        <c:lblOffset val="100"/>
        <c:baseTimeUnit val="years"/>
      </c:dateAx>
      <c:valAx>
        <c:axId val="39961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49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36.78</c:v>
                </c:pt>
                <c:pt idx="1">
                  <c:v>34.729999999999997</c:v>
                </c:pt>
                <c:pt idx="2">
                  <c:v>83.89</c:v>
                </c:pt>
                <c:pt idx="3">
                  <c:v>100</c:v>
                </c:pt>
                <c:pt idx="4">
                  <c:v>107.63</c:v>
                </c:pt>
              </c:numCache>
            </c:numRef>
          </c:val>
          <c:extLst xmlns:c16r2="http://schemas.microsoft.com/office/drawing/2015/06/chart">
            <c:ext xmlns:c16="http://schemas.microsoft.com/office/drawing/2014/chart" uri="{C3380CC4-5D6E-409C-BE32-E72D297353CC}">
              <c16:uniqueId val="{00000000-E58F-4E7D-A071-22ED73418172}"/>
            </c:ext>
          </c:extLst>
        </c:ser>
        <c:dLbls>
          <c:showLegendKey val="0"/>
          <c:showVal val="0"/>
          <c:showCatName val="0"/>
          <c:showSerName val="0"/>
          <c:showPercent val="0"/>
          <c:showBubbleSize val="0"/>
        </c:dLbls>
        <c:gapWidth val="150"/>
        <c:axId val="399612736"/>
        <c:axId val="399613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65.569999999999993</c:v>
                </c:pt>
                <c:pt idx="3">
                  <c:v>75.7</c:v>
                </c:pt>
                <c:pt idx="4">
                  <c:v>74.61</c:v>
                </c:pt>
              </c:numCache>
            </c:numRef>
          </c:val>
          <c:smooth val="0"/>
          <c:extLst xmlns:c16r2="http://schemas.microsoft.com/office/drawing/2015/06/chart">
            <c:ext xmlns:c16="http://schemas.microsoft.com/office/drawing/2014/chart" uri="{C3380CC4-5D6E-409C-BE32-E72D297353CC}">
              <c16:uniqueId val="{00000001-E58F-4E7D-A071-22ED73418172}"/>
            </c:ext>
          </c:extLst>
        </c:ser>
        <c:dLbls>
          <c:showLegendKey val="0"/>
          <c:showVal val="0"/>
          <c:showCatName val="0"/>
          <c:showSerName val="0"/>
          <c:showPercent val="0"/>
          <c:showBubbleSize val="0"/>
        </c:dLbls>
        <c:marker val="1"/>
        <c:smooth val="0"/>
        <c:axId val="399612736"/>
        <c:axId val="399613128"/>
      </c:lineChart>
      <c:dateAx>
        <c:axId val="399612736"/>
        <c:scaling>
          <c:orientation val="minMax"/>
        </c:scaling>
        <c:delete val="1"/>
        <c:axPos val="b"/>
        <c:numFmt formatCode="ge" sourceLinked="1"/>
        <c:majorTickMark val="none"/>
        <c:minorTickMark val="none"/>
        <c:tickLblPos val="none"/>
        <c:crossAx val="399613128"/>
        <c:crosses val="autoZero"/>
        <c:auto val="1"/>
        <c:lblOffset val="100"/>
        <c:baseTimeUnit val="years"/>
      </c:dateAx>
      <c:valAx>
        <c:axId val="39961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462.54</c:v>
                </c:pt>
                <c:pt idx="1">
                  <c:v>487.03</c:v>
                </c:pt>
                <c:pt idx="2">
                  <c:v>201.52</c:v>
                </c:pt>
                <c:pt idx="3">
                  <c:v>171.56</c:v>
                </c:pt>
                <c:pt idx="4">
                  <c:v>161.4</c:v>
                </c:pt>
              </c:numCache>
            </c:numRef>
          </c:val>
          <c:extLst xmlns:c16r2="http://schemas.microsoft.com/office/drawing/2015/06/chart">
            <c:ext xmlns:c16="http://schemas.microsoft.com/office/drawing/2014/chart" uri="{C3380CC4-5D6E-409C-BE32-E72D297353CC}">
              <c16:uniqueId val="{00000000-C2B6-429F-99F3-77533230169E}"/>
            </c:ext>
          </c:extLst>
        </c:ser>
        <c:dLbls>
          <c:showLegendKey val="0"/>
          <c:showVal val="0"/>
          <c:showCatName val="0"/>
          <c:showSerName val="0"/>
          <c:showPercent val="0"/>
          <c:showBubbleSize val="0"/>
        </c:dLbls>
        <c:gapWidth val="150"/>
        <c:axId val="399614304"/>
        <c:axId val="39961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263.04000000000002</c:v>
                </c:pt>
                <c:pt idx="3">
                  <c:v>230.04</c:v>
                </c:pt>
                <c:pt idx="4">
                  <c:v>233.5</c:v>
                </c:pt>
              </c:numCache>
            </c:numRef>
          </c:val>
          <c:smooth val="0"/>
          <c:extLst xmlns:c16r2="http://schemas.microsoft.com/office/drawing/2015/06/chart">
            <c:ext xmlns:c16="http://schemas.microsoft.com/office/drawing/2014/chart" uri="{C3380CC4-5D6E-409C-BE32-E72D297353CC}">
              <c16:uniqueId val="{00000001-C2B6-429F-99F3-77533230169E}"/>
            </c:ext>
          </c:extLst>
        </c:ser>
        <c:dLbls>
          <c:showLegendKey val="0"/>
          <c:showVal val="0"/>
          <c:showCatName val="0"/>
          <c:showSerName val="0"/>
          <c:showPercent val="0"/>
          <c:showBubbleSize val="0"/>
        </c:dLbls>
        <c:marker val="1"/>
        <c:smooth val="0"/>
        <c:axId val="399614304"/>
        <c:axId val="399614696"/>
      </c:lineChart>
      <c:dateAx>
        <c:axId val="399614304"/>
        <c:scaling>
          <c:orientation val="minMax"/>
        </c:scaling>
        <c:delete val="1"/>
        <c:axPos val="b"/>
        <c:numFmt formatCode="ge" sourceLinked="1"/>
        <c:majorTickMark val="none"/>
        <c:minorTickMark val="none"/>
        <c:tickLblPos val="none"/>
        <c:crossAx val="399614696"/>
        <c:crosses val="autoZero"/>
        <c:auto val="1"/>
        <c:lblOffset val="100"/>
        <c:baseTimeUnit val="years"/>
      </c:dateAx>
      <c:valAx>
        <c:axId val="39961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松浦市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Cc3</v>
      </c>
      <c r="X8" s="71"/>
      <c r="Y8" s="71"/>
      <c r="Z8" s="71"/>
      <c r="AA8" s="71"/>
      <c r="AB8" s="71"/>
      <c r="AC8" s="71"/>
      <c r="AD8" s="72" t="str">
        <f>データ!$M$6</f>
        <v>非設置</v>
      </c>
      <c r="AE8" s="72"/>
      <c r="AF8" s="72"/>
      <c r="AG8" s="72"/>
      <c r="AH8" s="72"/>
      <c r="AI8" s="72"/>
      <c r="AJ8" s="72"/>
      <c r="AK8" s="3"/>
      <c r="AL8" s="68">
        <f>データ!S6</f>
        <v>22966</v>
      </c>
      <c r="AM8" s="68"/>
      <c r="AN8" s="68"/>
      <c r="AO8" s="68"/>
      <c r="AP8" s="68"/>
      <c r="AQ8" s="68"/>
      <c r="AR8" s="68"/>
      <c r="AS8" s="68"/>
      <c r="AT8" s="67">
        <f>データ!T6</f>
        <v>130.55000000000001</v>
      </c>
      <c r="AU8" s="67"/>
      <c r="AV8" s="67"/>
      <c r="AW8" s="67"/>
      <c r="AX8" s="67"/>
      <c r="AY8" s="67"/>
      <c r="AZ8" s="67"/>
      <c r="BA8" s="67"/>
      <c r="BB8" s="67">
        <f>データ!U6</f>
        <v>175.92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50.7</v>
      </c>
      <c r="J10" s="67"/>
      <c r="K10" s="67"/>
      <c r="L10" s="67"/>
      <c r="M10" s="67"/>
      <c r="N10" s="67"/>
      <c r="O10" s="67"/>
      <c r="P10" s="67">
        <f>データ!P6</f>
        <v>21.34</v>
      </c>
      <c r="Q10" s="67"/>
      <c r="R10" s="67"/>
      <c r="S10" s="67"/>
      <c r="T10" s="67"/>
      <c r="U10" s="67"/>
      <c r="V10" s="67"/>
      <c r="W10" s="67">
        <f>データ!Q6</f>
        <v>101.03</v>
      </c>
      <c r="X10" s="67"/>
      <c r="Y10" s="67"/>
      <c r="Z10" s="67"/>
      <c r="AA10" s="67"/>
      <c r="AB10" s="67"/>
      <c r="AC10" s="67"/>
      <c r="AD10" s="68">
        <f>データ!R6</f>
        <v>3346</v>
      </c>
      <c r="AE10" s="68"/>
      <c r="AF10" s="68"/>
      <c r="AG10" s="68"/>
      <c r="AH10" s="68"/>
      <c r="AI10" s="68"/>
      <c r="AJ10" s="68"/>
      <c r="AK10" s="2"/>
      <c r="AL10" s="68">
        <f>データ!V6</f>
        <v>4850</v>
      </c>
      <c r="AM10" s="68"/>
      <c r="AN10" s="68"/>
      <c r="AO10" s="68"/>
      <c r="AP10" s="68"/>
      <c r="AQ10" s="68"/>
      <c r="AR10" s="68"/>
      <c r="AS10" s="68"/>
      <c r="AT10" s="67">
        <f>データ!W6</f>
        <v>1.91</v>
      </c>
      <c r="AU10" s="67"/>
      <c r="AV10" s="67"/>
      <c r="AW10" s="67"/>
      <c r="AX10" s="67"/>
      <c r="AY10" s="67"/>
      <c r="AZ10" s="67"/>
      <c r="BA10" s="67"/>
      <c r="BB10" s="67">
        <f>データ!X6</f>
        <v>2539.27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3FbMfo7Uy8OI+ukRAxvY0OizENjOj8DlrQK9zzLrzV3yXwqaUDfY/R5jbmXgR7CaVqOXsRnRHQauOdzF4sz/VA==" saltValue="CyLyjgseE5D+eNOHN7D2F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422088</v>
      </c>
      <c r="D6" s="33">
        <f t="shared" si="3"/>
        <v>46</v>
      </c>
      <c r="E6" s="33">
        <f t="shared" si="3"/>
        <v>17</v>
      </c>
      <c r="F6" s="33">
        <f t="shared" si="3"/>
        <v>1</v>
      </c>
      <c r="G6" s="33">
        <f t="shared" si="3"/>
        <v>0</v>
      </c>
      <c r="H6" s="33" t="str">
        <f t="shared" si="3"/>
        <v>長崎県　松浦市</v>
      </c>
      <c r="I6" s="33" t="str">
        <f t="shared" si="3"/>
        <v>法適用</v>
      </c>
      <c r="J6" s="33" t="str">
        <f t="shared" si="3"/>
        <v>下水道事業</v>
      </c>
      <c r="K6" s="33" t="str">
        <f t="shared" si="3"/>
        <v>公共下水道</v>
      </c>
      <c r="L6" s="33" t="str">
        <f t="shared" si="3"/>
        <v>Cc3</v>
      </c>
      <c r="M6" s="33" t="str">
        <f t="shared" si="3"/>
        <v>非設置</v>
      </c>
      <c r="N6" s="34" t="str">
        <f t="shared" si="3"/>
        <v>-</v>
      </c>
      <c r="O6" s="34">
        <f t="shared" si="3"/>
        <v>50.7</v>
      </c>
      <c r="P6" s="34">
        <f t="shared" si="3"/>
        <v>21.34</v>
      </c>
      <c r="Q6" s="34">
        <f t="shared" si="3"/>
        <v>101.03</v>
      </c>
      <c r="R6" s="34">
        <f t="shared" si="3"/>
        <v>3346</v>
      </c>
      <c r="S6" s="34">
        <f t="shared" si="3"/>
        <v>22966</v>
      </c>
      <c r="T6" s="34">
        <f t="shared" si="3"/>
        <v>130.55000000000001</v>
      </c>
      <c r="U6" s="34">
        <f t="shared" si="3"/>
        <v>175.92</v>
      </c>
      <c r="V6" s="34">
        <f t="shared" si="3"/>
        <v>4850</v>
      </c>
      <c r="W6" s="34">
        <f t="shared" si="3"/>
        <v>1.91</v>
      </c>
      <c r="X6" s="34">
        <f t="shared" si="3"/>
        <v>2539.27</v>
      </c>
      <c r="Y6" s="35">
        <f>IF(Y7="",NA(),Y7)</f>
        <v>71.25</v>
      </c>
      <c r="Z6" s="35">
        <f t="shared" ref="Z6:AH6" si="4">IF(Z7="",NA(),Z7)</f>
        <v>72.650000000000006</v>
      </c>
      <c r="AA6" s="35">
        <f t="shared" si="4"/>
        <v>123.25</v>
      </c>
      <c r="AB6" s="35">
        <f t="shared" si="4"/>
        <v>120.29</v>
      </c>
      <c r="AC6" s="35">
        <f t="shared" si="4"/>
        <v>127.4</v>
      </c>
      <c r="AD6" s="35">
        <f t="shared" si="4"/>
        <v>94.12</v>
      </c>
      <c r="AE6" s="35">
        <f t="shared" si="4"/>
        <v>98.03</v>
      </c>
      <c r="AF6" s="35">
        <f t="shared" si="4"/>
        <v>100.67</v>
      </c>
      <c r="AG6" s="35">
        <f t="shared" si="4"/>
        <v>99.51</v>
      </c>
      <c r="AH6" s="35">
        <f t="shared" si="4"/>
        <v>105.05</v>
      </c>
      <c r="AI6" s="34" t="str">
        <f>IF(AI7="","",IF(AI7="-","【-】","【"&amp;SUBSTITUTE(TEXT(AI7,"#,##0.00"),"-","△")&amp;"】"))</f>
        <v>【108.69】</v>
      </c>
      <c r="AJ6" s="35">
        <f>IF(AJ7="",NA(),AJ7)</f>
        <v>1087.81</v>
      </c>
      <c r="AK6" s="35">
        <f t="shared" ref="AK6:AS6" si="5">IF(AK7="",NA(),AK7)</f>
        <v>901.28</v>
      </c>
      <c r="AL6" s="35">
        <f t="shared" si="5"/>
        <v>727.91</v>
      </c>
      <c r="AM6" s="35">
        <f t="shared" si="5"/>
        <v>619.74</v>
      </c>
      <c r="AN6" s="35">
        <f t="shared" si="5"/>
        <v>468.62</v>
      </c>
      <c r="AO6" s="35">
        <f t="shared" si="5"/>
        <v>393.94</v>
      </c>
      <c r="AP6" s="35">
        <f t="shared" si="5"/>
        <v>196.92</v>
      </c>
      <c r="AQ6" s="35">
        <f t="shared" si="5"/>
        <v>370.35</v>
      </c>
      <c r="AR6" s="35">
        <f t="shared" si="5"/>
        <v>325.77</v>
      </c>
      <c r="AS6" s="35">
        <f t="shared" si="5"/>
        <v>100.62</v>
      </c>
      <c r="AT6" s="34" t="str">
        <f>IF(AT7="","",IF(AT7="-","【-】","【"&amp;SUBSTITUTE(TEXT(AT7,"#,##0.00"),"-","△")&amp;"】"))</f>
        <v>【3.28】</v>
      </c>
      <c r="AU6" s="35">
        <f>IF(AU7="",NA(),AU7)</f>
        <v>58.67</v>
      </c>
      <c r="AV6" s="35">
        <f t="shared" ref="AV6:BD6" si="6">IF(AV7="",NA(),AV7)</f>
        <v>61.73</v>
      </c>
      <c r="AW6" s="35">
        <f t="shared" si="6"/>
        <v>49.7</v>
      </c>
      <c r="AX6" s="35">
        <f t="shared" si="6"/>
        <v>68.73</v>
      </c>
      <c r="AY6" s="35">
        <f t="shared" si="6"/>
        <v>58.13</v>
      </c>
      <c r="AZ6" s="35">
        <f t="shared" si="6"/>
        <v>63.93</v>
      </c>
      <c r="BA6" s="35">
        <f t="shared" si="6"/>
        <v>70.02</v>
      </c>
      <c r="BB6" s="35">
        <f t="shared" si="6"/>
        <v>63.8</v>
      </c>
      <c r="BC6" s="35">
        <f t="shared" si="6"/>
        <v>61.72</v>
      </c>
      <c r="BD6" s="35">
        <f t="shared" si="6"/>
        <v>64.069999999999993</v>
      </c>
      <c r="BE6" s="34" t="str">
        <f>IF(BE7="","",IF(BE7="-","【-】","【"&amp;SUBSTITUTE(TEXT(BE7,"#,##0.00"),"-","△")&amp;"】"))</f>
        <v>【69.49】</v>
      </c>
      <c r="BF6" s="34">
        <f>IF(BF7="",NA(),BF7)</f>
        <v>0</v>
      </c>
      <c r="BG6" s="34">
        <f t="shared" ref="BG6:BO6" si="7">IF(BG7="",NA(),BG7)</f>
        <v>0</v>
      </c>
      <c r="BH6" s="34">
        <f t="shared" si="7"/>
        <v>0</v>
      </c>
      <c r="BI6" s="34">
        <f t="shared" si="7"/>
        <v>0</v>
      </c>
      <c r="BJ6" s="34">
        <f t="shared" si="7"/>
        <v>0</v>
      </c>
      <c r="BK6" s="35">
        <f t="shared" si="7"/>
        <v>1315.67</v>
      </c>
      <c r="BL6" s="35">
        <f t="shared" si="7"/>
        <v>1240.1600000000001</v>
      </c>
      <c r="BM6" s="35">
        <f t="shared" si="7"/>
        <v>1193.49</v>
      </c>
      <c r="BN6" s="35">
        <f t="shared" si="7"/>
        <v>876.19</v>
      </c>
      <c r="BO6" s="35">
        <f t="shared" si="7"/>
        <v>722.53</v>
      </c>
      <c r="BP6" s="34" t="str">
        <f>IF(BP7="","",IF(BP7="-","【-】","【"&amp;SUBSTITUTE(TEXT(BP7,"#,##0.00"),"-","△")&amp;"】"))</f>
        <v>【682.78】</v>
      </c>
      <c r="BQ6" s="35">
        <f>IF(BQ7="",NA(),BQ7)</f>
        <v>36.78</v>
      </c>
      <c r="BR6" s="35">
        <f t="shared" ref="BR6:BZ6" si="8">IF(BR7="",NA(),BR7)</f>
        <v>34.729999999999997</v>
      </c>
      <c r="BS6" s="35">
        <f t="shared" si="8"/>
        <v>83.89</v>
      </c>
      <c r="BT6" s="35">
        <f t="shared" si="8"/>
        <v>100</v>
      </c>
      <c r="BU6" s="35">
        <f t="shared" si="8"/>
        <v>107.63</v>
      </c>
      <c r="BV6" s="35">
        <f t="shared" si="8"/>
        <v>60.78</v>
      </c>
      <c r="BW6" s="35">
        <f t="shared" si="8"/>
        <v>60.17</v>
      </c>
      <c r="BX6" s="35">
        <f t="shared" si="8"/>
        <v>65.569999999999993</v>
      </c>
      <c r="BY6" s="35">
        <f t="shared" si="8"/>
        <v>75.7</v>
      </c>
      <c r="BZ6" s="35">
        <f t="shared" si="8"/>
        <v>74.61</v>
      </c>
      <c r="CA6" s="34" t="str">
        <f>IF(CA7="","",IF(CA7="-","【-】","【"&amp;SUBSTITUTE(TEXT(CA7,"#,##0.00"),"-","△")&amp;"】"))</f>
        <v>【100.91】</v>
      </c>
      <c r="CB6" s="35">
        <f>IF(CB7="",NA(),CB7)</f>
        <v>462.54</v>
      </c>
      <c r="CC6" s="35">
        <f t="shared" ref="CC6:CK6" si="9">IF(CC7="",NA(),CC7)</f>
        <v>487.03</v>
      </c>
      <c r="CD6" s="35">
        <f t="shared" si="9"/>
        <v>201.52</v>
      </c>
      <c r="CE6" s="35">
        <f t="shared" si="9"/>
        <v>171.56</v>
      </c>
      <c r="CF6" s="35">
        <f t="shared" si="9"/>
        <v>161.4</v>
      </c>
      <c r="CG6" s="35">
        <f t="shared" si="9"/>
        <v>276.26</v>
      </c>
      <c r="CH6" s="35">
        <f t="shared" si="9"/>
        <v>281.52999999999997</v>
      </c>
      <c r="CI6" s="35">
        <f t="shared" si="9"/>
        <v>263.04000000000002</v>
      </c>
      <c r="CJ6" s="35">
        <f t="shared" si="9"/>
        <v>230.04</v>
      </c>
      <c r="CK6" s="35">
        <f t="shared" si="9"/>
        <v>233.5</v>
      </c>
      <c r="CL6" s="34" t="str">
        <f>IF(CL7="","",IF(CL7="-","【-】","【"&amp;SUBSTITUTE(TEXT(CL7,"#,##0.00"),"-","△")&amp;"】"))</f>
        <v>【136.86】</v>
      </c>
      <c r="CM6" s="35">
        <f>IF(CM7="",NA(),CM7)</f>
        <v>35.450000000000003</v>
      </c>
      <c r="CN6" s="35">
        <f t="shared" ref="CN6:CV6" si="10">IF(CN7="",NA(),CN7)</f>
        <v>37.64</v>
      </c>
      <c r="CO6" s="35">
        <f t="shared" si="10"/>
        <v>39.86</v>
      </c>
      <c r="CP6" s="35">
        <f t="shared" si="10"/>
        <v>43.91</v>
      </c>
      <c r="CQ6" s="35">
        <f t="shared" si="10"/>
        <v>48.27</v>
      </c>
      <c r="CR6" s="35">
        <f t="shared" si="10"/>
        <v>41.63</v>
      </c>
      <c r="CS6" s="35">
        <f t="shared" si="10"/>
        <v>44.89</v>
      </c>
      <c r="CT6" s="35">
        <f t="shared" si="10"/>
        <v>40.75</v>
      </c>
      <c r="CU6" s="35">
        <f t="shared" si="10"/>
        <v>42.4</v>
      </c>
      <c r="CV6" s="35">
        <f t="shared" si="10"/>
        <v>45.44</v>
      </c>
      <c r="CW6" s="34" t="str">
        <f>IF(CW7="","",IF(CW7="-","【-】","【"&amp;SUBSTITUTE(TEXT(CW7,"#,##0.00"),"-","△")&amp;"】"))</f>
        <v>【58.98】</v>
      </c>
      <c r="CX6" s="35">
        <f>IF(CX7="",NA(),CX7)</f>
        <v>58.42</v>
      </c>
      <c r="CY6" s="35">
        <f t="shared" ref="CY6:DG6" si="11">IF(CY7="",NA(),CY7)</f>
        <v>62.89</v>
      </c>
      <c r="CZ6" s="35">
        <f t="shared" si="11"/>
        <v>65.36</v>
      </c>
      <c r="DA6" s="35">
        <f t="shared" si="11"/>
        <v>67.540000000000006</v>
      </c>
      <c r="DB6" s="35">
        <f t="shared" si="11"/>
        <v>71.05</v>
      </c>
      <c r="DC6" s="35">
        <f t="shared" si="11"/>
        <v>66.33</v>
      </c>
      <c r="DD6" s="35">
        <f t="shared" si="11"/>
        <v>64.89</v>
      </c>
      <c r="DE6" s="35">
        <f t="shared" si="11"/>
        <v>64.97</v>
      </c>
      <c r="DF6" s="35">
        <f t="shared" si="11"/>
        <v>65.77</v>
      </c>
      <c r="DG6" s="35">
        <f t="shared" si="11"/>
        <v>65.97</v>
      </c>
      <c r="DH6" s="34" t="str">
        <f>IF(DH7="","",IF(DH7="-","【-】","【"&amp;SUBSTITUTE(TEXT(DH7,"#,##0.00"),"-","△")&amp;"】"))</f>
        <v>【95.20】</v>
      </c>
      <c r="DI6" s="35">
        <f>IF(DI7="",NA(),DI7)</f>
        <v>14.77</v>
      </c>
      <c r="DJ6" s="35">
        <f t="shared" ref="DJ6:DR6" si="12">IF(DJ7="",NA(),DJ7)</f>
        <v>16.77</v>
      </c>
      <c r="DK6" s="35">
        <f t="shared" si="12"/>
        <v>18.899999999999999</v>
      </c>
      <c r="DL6" s="35">
        <f t="shared" si="12"/>
        <v>20.9</v>
      </c>
      <c r="DM6" s="35">
        <f t="shared" si="12"/>
        <v>22.53</v>
      </c>
      <c r="DN6" s="35">
        <f t="shared" si="12"/>
        <v>28.43</v>
      </c>
      <c r="DO6" s="35">
        <f t="shared" si="12"/>
        <v>11.68</v>
      </c>
      <c r="DP6" s="35">
        <f t="shared" si="12"/>
        <v>17.52</v>
      </c>
      <c r="DQ6" s="35">
        <f t="shared" si="12"/>
        <v>13.24</v>
      </c>
      <c r="DR6" s="35">
        <f t="shared" si="12"/>
        <v>15.07</v>
      </c>
      <c r="DS6" s="34" t="str">
        <f>IF(DS7="","",IF(DS7="-","【-】","【"&amp;SUBSTITUTE(TEXT(DS7,"#,##0.00"),"-","△")&amp;"】"))</f>
        <v>【38.60】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【5.64】</v>
      </c>
      <c r="EE6" s="34">
        <f>IF(EE7="",NA(),EE7)</f>
        <v>0</v>
      </c>
      <c r="EF6" s="34">
        <f t="shared" ref="EF6:EN6" si="14">IF(EF7="",NA(),EF7)</f>
        <v>0</v>
      </c>
      <c r="EG6" s="34">
        <f t="shared" si="14"/>
        <v>0</v>
      </c>
      <c r="EH6" s="34">
        <f t="shared" si="14"/>
        <v>0</v>
      </c>
      <c r="EI6" s="34">
        <f t="shared" si="14"/>
        <v>0</v>
      </c>
      <c r="EJ6" s="35">
        <f t="shared" si="14"/>
        <v>0.16</v>
      </c>
      <c r="EK6" s="35">
        <f t="shared" si="14"/>
        <v>0.33</v>
      </c>
      <c r="EL6" s="35">
        <f t="shared" si="14"/>
        <v>0.21</v>
      </c>
      <c r="EM6" s="35">
        <f t="shared" si="14"/>
        <v>0.15</v>
      </c>
      <c r="EN6" s="35">
        <f t="shared" si="14"/>
        <v>0.25</v>
      </c>
      <c r="EO6" s="34" t="str">
        <f>IF(EO7="","",IF(EO7="-","【-】","【"&amp;SUBSTITUTE(TEXT(EO7,"#,##0.00"),"-","△")&amp;"】"))</f>
        <v>【0.23】</v>
      </c>
    </row>
    <row r="7" spans="1:148" s="36" customFormat="1" x14ac:dyDescent="0.15">
      <c r="A7" s="28"/>
      <c r="B7" s="37">
        <v>2018</v>
      </c>
      <c r="C7" s="37">
        <v>422088</v>
      </c>
      <c r="D7" s="37">
        <v>46</v>
      </c>
      <c r="E7" s="37">
        <v>17</v>
      </c>
      <c r="F7" s="37">
        <v>1</v>
      </c>
      <c r="G7" s="37">
        <v>0</v>
      </c>
      <c r="H7" s="37" t="s">
        <v>96</v>
      </c>
      <c r="I7" s="37" t="s">
        <v>97</v>
      </c>
      <c r="J7" s="37" t="s">
        <v>98</v>
      </c>
      <c r="K7" s="37" t="s">
        <v>99</v>
      </c>
      <c r="L7" s="37" t="s">
        <v>100</v>
      </c>
      <c r="M7" s="37" t="s">
        <v>101</v>
      </c>
      <c r="N7" s="38" t="s">
        <v>102</v>
      </c>
      <c r="O7" s="38">
        <v>50.7</v>
      </c>
      <c r="P7" s="38">
        <v>21.34</v>
      </c>
      <c r="Q7" s="38">
        <v>101.03</v>
      </c>
      <c r="R7" s="38">
        <v>3346</v>
      </c>
      <c r="S7" s="38">
        <v>22966</v>
      </c>
      <c r="T7" s="38">
        <v>130.55000000000001</v>
      </c>
      <c r="U7" s="38">
        <v>175.92</v>
      </c>
      <c r="V7" s="38">
        <v>4850</v>
      </c>
      <c r="W7" s="38">
        <v>1.91</v>
      </c>
      <c r="X7" s="38">
        <v>2539.27</v>
      </c>
      <c r="Y7" s="38">
        <v>71.25</v>
      </c>
      <c r="Z7" s="38">
        <v>72.650000000000006</v>
      </c>
      <c r="AA7" s="38">
        <v>123.25</v>
      </c>
      <c r="AB7" s="38">
        <v>120.29</v>
      </c>
      <c r="AC7" s="38">
        <v>127.4</v>
      </c>
      <c r="AD7" s="38">
        <v>94.12</v>
      </c>
      <c r="AE7" s="38">
        <v>98.03</v>
      </c>
      <c r="AF7" s="38">
        <v>100.67</v>
      </c>
      <c r="AG7" s="38">
        <v>99.51</v>
      </c>
      <c r="AH7" s="38">
        <v>105.05</v>
      </c>
      <c r="AI7" s="38">
        <v>108.69</v>
      </c>
      <c r="AJ7" s="38">
        <v>1087.81</v>
      </c>
      <c r="AK7" s="38">
        <v>901.28</v>
      </c>
      <c r="AL7" s="38">
        <v>727.91</v>
      </c>
      <c r="AM7" s="38">
        <v>619.74</v>
      </c>
      <c r="AN7" s="38">
        <v>468.62</v>
      </c>
      <c r="AO7" s="38">
        <v>393.94</v>
      </c>
      <c r="AP7" s="38">
        <v>196.92</v>
      </c>
      <c r="AQ7" s="38">
        <v>370.35</v>
      </c>
      <c r="AR7" s="38">
        <v>325.77</v>
      </c>
      <c r="AS7" s="38">
        <v>100.62</v>
      </c>
      <c r="AT7" s="38">
        <v>3.28</v>
      </c>
      <c r="AU7" s="38">
        <v>58.67</v>
      </c>
      <c r="AV7" s="38">
        <v>61.73</v>
      </c>
      <c r="AW7" s="38">
        <v>49.7</v>
      </c>
      <c r="AX7" s="38">
        <v>68.73</v>
      </c>
      <c r="AY7" s="38">
        <v>58.13</v>
      </c>
      <c r="AZ7" s="38">
        <v>63.93</v>
      </c>
      <c r="BA7" s="38">
        <v>70.02</v>
      </c>
      <c r="BB7" s="38">
        <v>63.8</v>
      </c>
      <c r="BC7" s="38">
        <v>61.72</v>
      </c>
      <c r="BD7" s="38">
        <v>64.069999999999993</v>
      </c>
      <c r="BE7" s="38">
        <v>69.489999999999995</v>
      </c>
      <c r="BF7" s="38">
        <v>0</v>
      </c>
      <c r="BG7" s="38">
        <v>0</v>
      </c>
      <c r="BH7" s="38">
        <v>0</v>
      </c>
      <c r="BI7" s="38">
        <v>0</v>
      </c>
      <c r="BJ7" s="38">
        <v>0</v>
      </c>
      <c r="BK7" s="38">
        <v>1315.67</v>
      </c>
      <c r="BL7" s="38">
        <v>1240.1600000000001</v>
      </c>
      <c r="BM7" s="38">
        <v>1193.49</v>
      </c>
      <c r="BN7" s="38">
        <v>876.19</v>
      </c>
      <c r="BO7" s="38">
        <v>722.53</v>
      </c>
      <c r="BP7" s="38">
        <v>682.78</v>
      </c>
      <c r="BQ7" s="38">
        <v>36.78</v>
      </c>
      <c r="BR7" s="38">
        <v>34.729999999999997</v>
      </c>
      <c r="BS7" s="38">
        <v>83.89</v>
      </c>
      <c r="BT7" s="38">
        <v>100</v>
      </c>
      <c r="BU7" s="38">
        <v>107.63</v>
      </c>
      <c r="BV7" s="38">
        <v>60.78</v>
      </c>
      <c r="BW7" s="38">
        <v>60.17</v>
      </c>
      <c r="BX7" s="38">
        <v>65.569999999999993</v>
      </c>
      <c r="BY7" s="38">
        <v>75.7</v>
      </c>
      <c r="BZ7" s="38">
        <v>74.61</v>
      </c>
      <c r="CA7" s="38">
        <v>100.91</v>
      </c>
      <c r="CB7" s="38">
        <v>462.54</v>
      </c>
      <c r="CC7" s="38">
        <v>487.03</v>
      </c>
      <c r="CD7" s="38">
        <v>201.52</v>
      </c>
      <c r="CE7" s="38">
        <v>171.56</v>
      </c>
      <c r="CF7" s="38">
        <v>161.4</v>
      </c>
      <c r="CG7" s="38">
        <v>276.26</v>
      </c>
      <c r="CH7" s="38">
        <v>281.52999999999997</v>
      </c>
      <c r="CI7" s="38">
        <v>263.04000000000002</v>
      </c>
      <c r="CJ7" s="38">
        <v>230.04</v>
      </c>
      <c r="CK7" s="38">
        <v>233.5</v>
      </c>
      <c r="CL7" s="38">
        <v>136.86000000000001</v>
      </c>
      <c r="CM7" s="38">
        <v>35.450000000000003</v>
      </c>
      <c r="CN7" s="38">
        <v>37.64</v>
      </c>
      <c r="CO7" s="38">
        <v>39.86</v>
      </c>
      <c r="CP7" s="38">
        <v>43.91</v>
      </c>
      <c r="CQ7" s="38">
        <v>48.27</v>
      </c>
      <c r="CR7" s="38">
        <v>41.63</v>
      </c>
      <c r="CS7" s="38">
        <v>44.89</v>
      </c>
      <c r="CT7" s="38">
        <v>40.75</v>
      </c>
      <c r="CU7" s="38">
        <v>42.4</v>
      </c>
      <c r="CV7" s="38">
        <v>45.44</v>
      </c>
      <c r="CW7" s="38">
        <v>58.98</v>
      </c>
      <c r="CX7" s="38">
        <v>58.42</v>
      </c>
      <c r="CY7" s="38">
        <v>62.89</v>
      </c>
      <c r="CZ7" s="38">
        <v>65.36</v>
      </c>
      <c r="DA7" s="38">
        <v>67.540000000000006</v>
      </c>
      <c r="DB7" s="38">
        <v>71.05</v>
      </c>
      <c r="DC7" s="38">
        <v>66.33</v>
      </c>
      <c r="DD7" s="38">
        <v>64.89</v>
      </c>
      <c r="DE7" s="38">
        <v>64.97</v>
      </c>
      <c r="DF7" s="38">
        <v>65.77</v>
      </c>
      <c r="DG7" s="38">
        <v>65.97</v>
      </c>
      <c r="DH7" s="38">
        <v>95.2</v>
      </c>
      <c r="DI7" s="38">
        <v>14.77</v>
      </c>
      <c r="DJ7" s="38">
        <v>16.77</v>
      </c>
      <c r="DK7" s="38">
        <v>18.899999999999999</v>
      </c>
      <c r="DL7" s="38">
        <v>20.9</v>
      </c>
      <c r="DM7" s="38">
        <v>22.53</v>
      </c>
      <c r="DN7" s="38">
        <v>28.43</v>
      </c>
      <c r="DO7" s="38">
        <v>11.68</v>
      </c>
      <c r="DP7" s="38">
        <v>17.52</v>
      </c>
      <c r="DQ7" s="38">
        <v>13.24</v>
      </c>
      <c r="DR7" s="38">
        <v>15.07</v>
      </c>
      <c r="DS7" s="38">
        <v>38.6</v>
      </c>
      <c r="DT7" s="38">
        <v>0</v>
      </c>
      <c r="DU7" s="38">
        <v>0</v>
      </c>
      <c r="DV7" s="38">
        <v>0</v>
      </c>
      <c r="DW7" s="38">
        <v>0</v>
      </c>
      <c r="DX7" s="38">
        <v>0</v>
      </c>
      <c r="DY7" s="38">
        <v>0</v>
      </c>
      <c r="DZ7" s="38">
        <v>0</v>
      </c>
      <c r="EA7" s="38">
        <v>0</v>
      </c>
      <c r="EB7" s="38">
        <v>0</v>
      </c>
      <c r="EC7" s="38">
        <v>0</v>
      </c>
      <c r="ED7" s="38">
        <v>5.64</v>
      </c>
      <c r="EE7" s="38">
        <v>0</v>
      </c>
      <c r="EF7" s="38">
        <v>0</v>
      </c>
      <c r="EG7" s="38">
        <v>0</v>
      </c>
      <c r="EH7" s="38">
        <v>0</v>
      </c>
      <c r="EI7" s="38">
        <v>0</v>
      </c>
      <c r="EJ7" s="38">
        <v>0.16</v>
      </c>
      <c r="EK7" s="38">
        <v>0.33</v>
      </c>
      <c r="EL7" s="38">
        <v>0.21</v>
      </c>
      <c r="EM7" s="38">
        <v>0.15</v>
      </c>
      <c r="EN7" s="38">
        <v>0.25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m291007</cp:lastModifiedBy>
  <cp:lastPrinted>2020-01-24T04:20:23Z</cp:lastPrinted>
  <dcterms:created xsi:type="dcterms:W3CDTF">2019-12-05T04:47:44Z</dcterms:created>
  <dcterms:modified xsi:type="dcterms:W3CDTF">2020-01-24T04:20:40Z</dcterms:modified>
  <cp:category/>
</cp:coreProperties>
</file>