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1\02_公営企業に係る経営比較分析表（平成30年度決算）の分析等について\04_市町→県\08_対馬市\"/>
    </mc:Choice>
  </mc:AlternateContent>
  <xr:revisionPtr revIDLastSave="0" documentId="13_ncr:1_{3D0DCC4A-F9A0-40FE-80D0-CD9B9D64D4A6}" xr6:coauthVersionLast="36" xr6:coauthVersionMax="36" xr10:uidLastSave="{00000000-0000-0000-0000-000000000000}"/>
  <workbookProtection workbookAlgorithmName="SHA-512" workbookHashValue="I6So5bUAVVmd0tS5a8u4/TGyeW5OvrmlwD7/xMuujN21kj6qQ6ghl8rrIZTcI5bSd+0mQnAkCE4q1o2iA93dZA==" workbookSaltValue="U3rPamHK3sX12ddiFpNW9A==" workbookSpinCount="100000" lockStructure="1"/>
  <bookViews>
    <workbookView xWindow="0" yWindow="0" windowWidth="15360" windowHeight="7635"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O6" i="5" l="1"/>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AL10" i="4" s="1"/>
  <c r="U6" i="5"/>
  <c r="BB8" i="4" s="1"/>
  <c r="T6" i="5"/>
  <c r="S6" i="5"/>
  <c r="R6" i="5"/>
  <c r="AD10" i="4" s="1"/>
  <c r="Q6" i="5"/>
  <c r="W10" i="4" s="1"/>
  <c r="P6" i="5"/>
  <c r="O6" i="5"/>
  <c r="I10" i="4" s="1"/>
  <c r="N6" i="5"/>
  <c r="B10" i="4" s="1"/>
  <c r="M6" i="5"/>
  <c r="AD8" i="4" s="1"/>
  <c r="L6" i="5"/>
  <c r="W8" i="4" s="1"/>
  <c r="K6" i="5"/>
  <c r="J6" i="5"/>
  <c r="I8" i="4" s="1"/>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H86" i="4"/>
  <c r="P10" i="4"/>
  <c r="AT8" i="4"/>
  <c r="AL8" i="4"/>
  <c r="P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<sst xmlns="http://schemas.openxmlformats.org/spreadsheetml/2006/main" count="228" uniqueCount="114">
  <si>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</si>
  <si>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</si>
  <si>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</si>
  <si>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</si>
  <si>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</si>
  <si>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</si>
  <si>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</si>
  <si>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</si>
  <si>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</si>
  <si>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</si>
  <si>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</si>
  <si>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</si>
  <si>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</si>
  <si>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</si>
  <si>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</si>
  <si>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</si>
  <si>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</si>
  <si>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</si>
  <si>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</si>
  <si>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</si>
  <si>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</si>
  <si>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</si>
  <si>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</si>
  <si>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</si>
  <si>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</si>
  <si>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</si>
  <si>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</si>
  <si>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</si>
  <si>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</si>
  <si>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</si>
  <si>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</si>
  <si>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</si>
  <si>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</si>
  <si>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</si>
  <si>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</si>
  <si>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</si>
  <si>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</si>
  <si>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</si>
  <si>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</si>
  <si>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</si>
  <si>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</si>
  <si>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</si>
  <si>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</si>
  <si>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</si>
  <si>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</si>
  <si>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</si>
  <si>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</si>
  <si>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</si>
  <si>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</si>
  <si>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</si>
  <si>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</si>
  <si>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</si>
  <si>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</si>
  <si>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</si>
  <si>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</si>
  <si>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</si>
  <si>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</si>
  <si>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</si>
  <si>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</si>
  <si>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</si>
  <si>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</si>
  <si>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</si>
  <si>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</si>
  <si>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</si>
  <si>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</si>
  <si>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</si>
  <si>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</si>
  <si>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</si>
  <si>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</si>
  <si>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</si>
  <si>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</si>
  <si>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</si>
  <si>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</si>
  <si>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</si>
  <si>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</si>
  <si>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</si>
  <si>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</si>
  <si>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</si>
  <si>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</si>
  <si>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</si>
  <si>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</si>
  <si>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</si>
  <si>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</si>
  <si>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</si>
  <si>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</si>
  <si>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</si>
  <si>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</si>
  <si>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</si>
  <si>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</si>
  <si>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</si>
  <si>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</si>
  <si>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</si>
  <si>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</si>
  <si>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</si>
  <si>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</si>
  <si>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</si>
  <si>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</si>
  <si>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</si>
  <si>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対馬市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</si>
  <si>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</si>
  <si>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</si>
  <si>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</si>
  <si>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</si>
  <si>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</si>
  <si>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</si>
  <si>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</si>
  <si>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</si>
  <si>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</si>
  <si>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</si>
  <si>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</si>
  <si>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</si>
  <si>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本市の漁業集落排水処理事業は市内の一地区のみで運営しており、大幅に新規加入が見込める状況では無く、原価が高く経費回収率が低い現状は今後も続くことが予想される。
　このため、平成２８年度に策定した経営戦略に基づき、経費の節減や事務及び業務の簡素化を図る。
　また、施設が劣化して致命的な状況になる以前に適切な改築、改修、補修等の対策をとることで使用年数を効率的に延伸する手法により「施設の長寿命化」に努め、公共用水域の水質保全や快適で文化的な生活環境の確保を図る。</t>
    <phoneticPr fontId="4"/>
  </si>
  <si>
    <t>①収益的収支比率は、100％をわずかに上回っているが、料金収入と経常支出の差額については、一般会計からの負担金で賄っている状況である。
⑤経費回収率は、37.13％と類似団体を下回っており、使用料収入では経費を賄えていない状態である。
⑥汚水処理原価は、513.87円と類似団体より高くなっており、設備投資に対して接続率が低いことが考えられる。
⑦施設利用率は、22.35％、⑧水洗化率は60.34％といずれも類似団体と比較すると低い状況であり、供用区域内の人口が減少傾向にあることから、今後も普及活動を促進する必要がある。</t>
    <rPh sb="1" eb="4">
      <t>シュウエキテキ</t>
    </rPh>
    <rPh sb="4" eb="6">
      <t>シュウシ</t>
    </rPh>
    <rPh sb="6" eb="8">
      <t>ヒリツ</t>
    </rPh>
    <rPh sb="19" eb="21">
      <t>ウワマワ</t>
    </rPh>
    <rPh sb="27" eb="29">
      <t>リョウキン</t>
    </rPh>
    <rPh sb="29" eb="31">
      <t>シュウニュウ</t>
    </rPh>
    <rPh sb="32" eb="34">
      <t>ケイジョウ</t>
    </rPh>
    <rPh sb="34" eb="36">
      <t>シシュツ</t>
    </rPh>
    <rPh sb="37" eb="39">
      <t>サガク</t>
    </rPh>
    <rPh sb="45" eb="47">
      <t>イッパン</t>
    </rPh>
    <rPh sb="47" eb="49">
      <t>カイケイ</t>
    </rPh>
    <rPh sb="52" eb="55">
      <t>フタンキン</t>
    </rPh>
    <rPh sb="56" eb="57">
      <t>マカナ</t>
    </rPh>
    <rPh sb="61" eb="63">
      <t>ジョウキョウ</t>
    </rPh>
    <rPh sb="69" eb="71">
      <t>ケイヒ</t>
    </rPh>
    <rPh sb="71" eb="73">
      <t>カイシュウ</t>
    </rPh>
    <rPh sb="73" eb="74">
      <t>リツ</t>
    </rPh>
    <rPh sb="83" eb="85">
      <t>ルイジ</t>
    </rPh>
    <rPh sb="85" eb="87">
      <t>ダンタイ</t>
    </rPh>
    <rPh sb="88" eb="90">
      <t>シタマワ</t>
    </rPh>
    <rPh sb="95" eb="97">
      <t>シヨウ</t>
    </rPh>
    <rPh sb="97" eb="98">
      <t>リョウ</t>
    </rPh>
    <rPh sb="101" eb="103">
      <t>ケイヒ</t>
    </rPh>
    <rPh sb="104" eb="105">
      <t>マカナ</t>
    </rPh>
    <rPh sb="110" eb="112">
      <t>ジョウタイ</t>
    </rPh>
    <rPh sb="118" eb="120">
      <t>オスイ</t>
    </rPh>
    <rPh sb="120" eb="122">
      <t>ショリ</t>
    </rPh>
    <rPh sb="122" eb="124">
      <t>ゲンカ</t>
    </rPh>
    <rPh sb="132" eb="133">
      <t>エン</t>
    </rPh>
    <rPh sb="134" eb="136">
      <t>ルイジ</t>
    </rPh>
    <rPh sb="136" eb="138">
      <t>ダンタイ</t>
    </rPh>
    <rPh sb="140" eb="141">
      <t>タカ</t>
    </rPh>
    <rPh sb="148" eb="150">
      <t>セツビ</t>
    </rPh>
    <rPh sb="150" eb="152">
      <t>トウシ</t>
    </rPh>
    <rPh sb="153" eb="154">
      <t>タイ</t>
    </rPh>
    <rPh sb="156" eb="158">
      <t>セツゾク</t>
    </rPh>
    <rPh sb="158" eb="159">
      <t>リツ</t>
    </rPh>
    <rPh sb="160" eb="161">
      <t>ヒク</t>
    </rPh>
    <rPh sb="165" eb="166">
      <t>カンガ</t>
    </rPh>
    <rPh sb="173" eb="175">
      <t>シセツ</t>
    </rPh>
    <rPh sb="175" eb="178">
      <t>リヨウリツ</t>
    </rPh>
    <rPh sb="188" eb="191">
      <t>スイセンカ</t>
    </rPh>
    <rPh sb="191" eb="192">
      <t>リツ</t>
    </rPh>
    <rPh sb="204" eb="206">
      <t>ルイジ</t>
    </rPh>
    <rPh sb="206" eb="208">
      <t>ダンタイ</t>
    </rPh>
    <rPh sb="209" eb="211">
      <t>ヒカク</t>
    </rPh>
    <rPh sb="214" eb="215">
      <t>ヒク</t>
    </rPh>
    <rPh sb="216" eb="218">
      <t>ジョウキョウ</t>
    </rPh>
    <rPh sb="222" eb="224">
      <t>キョウヨウ</t>
    </rPh>
    <rPh sb="224" eb="227">
      <t>クイキナイ</t>
    </rPh>
    <rPh sb="228" eb="230">
      <t>ジンコウ</t>
    </rPh>
    <rPh sb="231" eb="233">
      <t>ゲンショウ</t>
    </rPh>
    <rPh sb="233" eb="235">
      <t>ケイコウ</t>
    </rPh>
    <rPh sb="243" eb="245">
      <t>コンゴ</t>
    </rPh>
    <rPh sb="246" eb="248">
      <t>フキュウ</t>
    </rPh>
    <rPh sb="248" eb="250">
      <t>カツドウ</t>
    </rPh>
    <rPh sb="251" eb="253">
      <t>ソクシン</t>
    </rPh>
    <rPh sb="255" eb="257">
      <t>ヒツヨウ</t>
    </rPh>
    <phoneticPr fontId="4"/>
  </si>
  <si>
    <t>　平成15年4月に供用を開始し15年が経過しているが、老朽化の状況については、現状では大きな問題はなく、今後も長期的な財政計画の基、経費の節減に努めながら適切に施設を管理していく必要がある。</t>
    <rPh sb="1" eb="3">
      <t>ヘイセイ</t>
    </rPh>
    <rPh sb="5" eb="6">
      <t>ネン</t>
    </rPh>
    <rPh sb="7" eb="8">
      <t>ガツ</t>
    </rPh>
    <rPh sb="9" eb="11">
      <t>キョウヨウ</t>
    </rPh>
    <rPh sb="12" eb="14">
      <t>カイシ</t>
    </rPh>
    <rPh sb="17" eb="18">
      <t>ネン</t>
    </rPh>
    <rPh sb="19" eb="21">
      <t>ケイカ</t>
    </rPh>
    <rPh sb="27" eb="30">
      <t>ロウキュウカ</t>
    </rPh>
    <rPh sb="31" eb="33">
      <t>ジョウキョウ</t>
    </rPh>
    <rPh sb="39" eb="41">
      <t>ゲンジョウ</t>
    </rPh>
    <rPh sb="43" eb="44">
      <t>オオ</t>
    </rPh>
    <rPh sb="46" eb="48">
      <t>モンダイ</t>
    </rPh>
    <rPh sb="52" eb="54">
      <t>コンゴ</t>
    </rPh>
    <rPh sb="55" eb="58">
      <t>チョウキテキ</t>
    </rPh>
    <rPh sb="59" eb="61">
      <t>ザイセイ</t>
    </rPh>
    <rPh sb="61" eb="63">
      <t>ケイカク</t>
    </rPh>
    <rPh sb="64" eb="65">
      <t>モト</t>
    </rPh>
    <rPh sb="66" eb="68">
      <t>ケイヒ</t>
    </rPh>
    <rPh sb="69" eb="71">
      <t>セツゲン</t>
    </rPh>
    <rPh sb="72" eb="73">
      <t>ツト</t>
    </rPh>
    <rPh sb="77" eb="79">
      <t>テキセツ</t>
    </rPh>
    <rPh sb="80" eb="82">
      <t>シセツ</t>
    </rPh>
    <rPh sb="83" eb="85">
      <t>カンリ</t>
    </rPh>
    <rPh sb="89" eb="9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</si>
</sst>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512-4993-97DB-43B331D0EAFF}"/>
            </c:ext>
          </c:extLst>
        </c:ser>
        <c:dLbls>
          <c:showLegendKey val="0"/>
          <c:showVal val="0"/>
          <c:showCatName val="0"/>
          <c:showSerName val="0"/>
          <c:showPercent val="0"/>
          <c:showBubbleSize val="0"/>
        </c:dLbls>
        <c:gapWidth val="150"/>
        <c:axId val="373843280"/>
        <c:axId val="3738440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0.31</c:v>
                </c:pt>
                <c:pt idx="1">
                  <c:v>0.1</c:v>
                </c:pt>
                <c:pt idx="2" formatCode="#,##0.00;&quot;△&quot;#,##0.00">
                  <c:v>0</c:v>
                </c:pt>
                <c:pt idx="3" formatCode="#,##0.00;&quot;△&quot;#,##0.00">
                  <c:v>0</c:v>
                </c:pt>
                <c:pt idx="4">
                  <c:v>0.02</c:v>
                </c:pt>
              </c:numCache>
            </c:numRef>
          </c:val>
          <c:smooth val="0"/>
          <c:extLst>
            <c:ext xmlns:c16="http://schemas.microsoft.com/office/drawing/2014/chart" uri="{C3380CC4-5D6E-409C-BE32-E72D297353CC}">
              <c16:uniqueId val="{00000001-C512-4993-97DB-43B331D0EAFF}"/>
            </c:ext>
          </c:extLst>
        </c:ser>
        <c:dLbls>
          <c:showLegendKey val="0"/>
          <c:showVal val="0"/>
          <c:showCatName val="0"/>
          <c:showSerName val="0"/>
          <c:showPercent val="0"/>
          <c:showBubbleSize val="0"/>
        </c:dLbls>
        <c:marker val="1"/>
        <c:smooth val="0"/>
        <c:axId val="373843280"/>
        <c:axId val="373844064"/>
      </c:lineChart>
      <c:dateAx>
        <c:axId val="373843280"/>
        <c:scaling>
          <c:orientation val="minMax"/>
        </c:scaling>
        <c:delete val="1"/>
        <c:axPos val="b"/>
        <c:numFmt formatCode="ge" sourceLinked="1"/>
        <c:majorTickMark val="none"/>
        <c:minorTickMark val="none"/>
        <c:tickLblPos val="none"/>
        <c:crossAx val="373844064"/>
        <c:crosses val="autoZero"/>
        <c:auto val="1"/>
        <c:lblOffset val="100"/>
        <c:baseTimeUnit val="years"/>
      </c:dateAx>
      <c:valAx>
        <c:axId val="373844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384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17.059999999999999</c:v>
                </c:pt>
                <c:pt idx="1">
                  <c:v>24.71</c:v>
                </c:pt>
                <c:pt idx="2">
                  <c:v>24.12</c:v>
                </c:pt>
                <c:pt idx="3">
                  <c:v>21.76</c:v>
                </c:pt>
                <c:pt idx="4">
                  <c:v>22.35</c:v>
                </c:pt>
              </c:numCache>
            </c:numRef>
          </c:val>
          <c:extLst>
            <c:ext xmlns:c16="http://schemas.microsoft.com/office/drawing/2014/chart" uri="{C3380CC4-5D6E-409C-BE32-E72D297353CC}">
              <c16:uniqueId val="{00000000-7EC1-4240-9BF2-A16DBE5F4279}"/>
            </c:ext>
          </c:extLst>
        </c:ser>
        <c:dLbls>
          <c:showLegendKey val="0"/>
          <c:showVal val="0"/>
          <c:showCatName val="0"/>
          <c:showSerName val="0"/>
          <c:showPercent val="0"/>
          <c:showBubbleSize val="0"/>
        </c:dLbls>
        <c:gapWidth val="150"/>
        <c:axId val="375482456"/>
        <c:axId val="375482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29.86</c:v>
                </c:pt>
                <c:pt idx="1">
                  <c:v>29.28</c:v>
                </c:pt>
                <c:pt idx="2">
                  <c:v>29.4</c:v>
                </c:pt>
                <c:pt idx="3">
                  <c:v>29.8</c:v>
                </c:pt>
                <c:pt idx="4">
                  <c:v>32.229999999999997</c:v>
                </c:pt>
              </c:numCache>
            </c:numRef>
          </c:val>
          <c:smooth val="0"/>
          <c:extLst>
            <c:ext xmlns:c16="http://schemas.microsoft.com/office/drawing/2014/chart" uri="{C3380CC4-5D6E-409C-BE32-E72D297353CC}">
              <c16:uniqueId val="{00000001-7EC1-4240-9BF2-A16DBE5F4279}"/>
            </c:ext>
          </c:extLst>
        </c:ser>
        <c:dLbls>
          <c:showLegendKey val="0"/>
          <c:showVal val="0"/>
          <c:showCatName val="0"/>
          <c:showSerName val="0"/>
          <c:showPercent val="0"/>
          <c:showBubbleSize val="0"/>
        </c:dLbls>
        <c:marker val="1"/>
        <c:smooth val="0"/>
        <c:axId val="375482456"/>
        <c:axId val="375482848"/>
      </c:lineChart>
      <c:dateAx>
        <c:axId val="375482456"/>
        <c:scaling>
          <c:orientation val="minMax"/>
        </c:scaling>
        <c:delete val="1"/>
        <c:axPos val="b"/>
        <c:numFmt formatCode="ge" sourceLinked="1"/>
        <c:majorTickMark val="none"/>
        <c:minorTickMark val="none"/>
        <c:tickLblPos val="none"/>
        <c:crossAx val="375482848"/>
        <c:crosses val="autoZero"/>
        <c:auto val="1"/>
        <c:lblOffset val="100"/>
        <c:baseTimeUnit val="years"/>
      </c:dateAx>
      <c:valAx>
        <c:axId val="375482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5482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70.45</c:v>
                </c:pt>
                <c:pt idx="1">
                  <c:v>61.09</c:v>
                </c:pt>
                <c:pt idx="2">
                  <c:v>61.54</c:v>
                </c:pt>
                <c:pt idx="3">
                  <c:v>61.34</c:v>
                </c:pt>
                <c:pt idx="4">
                  <c:v>60.34</c:v>
                </c:pt>
              </c:numCache>
            </c:numRef>
          </c:val>
          <c:extLst>
            <c:ext xmlns:c16="http://schemas.microsoft.com/office/drawing/2014/chart" uri="{C3380CC4-5D6E-409C-BE32-E72D297353CC}">
              <c16:uniqueId val="{00000000-5403-4AEF-8326-A72E0A2A761C}"/>
            </c:ext>
          </c:extLst>
        </c:ser>
        <c:dLbls>
          <c:showLegendKey val="0"/>
          <c:showVal val="0"/>
          <c:showCatName val="0"/>
          <c:showSerName val="0"/>
          <c:showPercent val="0"/>
          <c:showBubbleSize val="0"/>
        </c:dLbls>
        <c:gapWidth val="150"/>
        <c:axId val="375484024"/>
        <c:axId val="375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65.95</c:v>
                </c:pt>
                <c:pt idx="1">
                  <c:v>66.819999999999993</c:v>
                </c:pt>
                <c:pt idx="2">
                  <c:v>63.77</c:v>
                </c:pt>
                <c:pt idx="3">
                  <c:v>66.95</c:v>
                </c:pt>
                <c:pt idx="4">
                  <c:v>80.8</c:v>
                </c:pt>
              </c:numCache>
            </c:numRef>
          </c:val>
          <c:smooth val="0"/>
          <c:extLst>
            <c:ext xmlns:c16="http://schemas.microsoft.com/office/drawing/2014/chart" uri="{C3380CC4-5D6E-409C-BE32-E72D297353CC}">
              <c16:uniqueId val="{00000001-5403-4AEF-8326-A72E0A2A761C}"/>
            </c:ext>
          </c:extLst>
        </c:ser>
        <c:dLbls>
          <c:showLegendKey val="0"/>
          <c:showVal val="0"/>
          <c:showCatName val="0"/>
          <c:showSerName val="0"/>
          <c:showPercent val="0"/>
          <c:showBubbleSize val="0"/>
        </c:dLbls>
        <c:marker val="1"/>
        <c:smooth val="0"/>
        <c:axId val="375484024"/>
        <c:axId val="375484416"/>
      </c:lineChart>
      <c:dateAx>
        <c:axId val="375484024"/>
        <c:scaling>
          <c:orientation val="minMax"/>
        </c:scaling>
        <c:delete val="1"/>
        <c:axPos val="b"/>
        <c:numFmt formatCode="ge" sourceLinked="1"/>
        <c:majorTickMark val="none"/>
        <c:minorTickMark val="none"/>
        <c:tickLblPos val="none"/>
        <c:crossAx val="375484416"/>
        <c:crosses val="autoZero"/>
        <c:auto val="1"/>
        <c:lblOffset val="100"/>
        <c:baseTimeUnit val="years"/>
      </c:dateAx>
      <c:valAx>
        <c:axId val="375484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5484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60.05</c:v>
                </c:pt>
                <c:pt idx="1">
                  <c:v>100</c:v>
                </c:pt>
                <c:pt idx="2">
                  <c:v>99.06</c:v>
                </c:pt>
                <c:pt idx="3">
                  <c:v>99.37</c:v>
                </c:pt>
                <c:pt idx="4">
                  <c:v>100.11</c:v>
                </c:pt>
              </c:numCache>
            </c:numRef>
          </c:val>
          <c:extLst>
            <c:ext xmlns:c16="http://schemas.microsoft.com/office/drawing/2014/chart" uri="{C3380CC4-5D6E-409C-BE32-E72D297353CC}">
              <c16:uniqueId val="{00000000-2C0F-4D89-8BEA-4D7AF280CEBB}"/>
            </c:ext>
          </c:extLst>
        </c:ser>
        <c:dLbls>
          <c:showLegendKey val="0"/>
          <c:showVal val="0"/>
          <c:showCatName val="0"/>
          <c:showSerName val="0"/>
          <c:showPercent val="0"/>
          <c:showBubbleSize val="0"/>
        </c:dLbls>
        <c:gapWidth val="150"/>
        <c:axId val="373845240"/>
        <c:axId val="373845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C0F-4D89-8BEA-4D7AF280CEBB}"/>
            </c:ext>
          </c:extLst>
        </c:ser>
        <c:dLbls>
          <c:showLegendKey val="0"/>
          <c:showVal val="0"/>
          <c:showCatName val="0"/>
          <c:showSerName val="0"/>
          <c:showPercent val="0"/>
          <c:showBubbleSize val="0"/>
        </c:dLbls>
        <c:marker val="1"/>
        <c:smooth val="0"/>
        <c:axId val="373845240"/>
        <c:axId val="373845632"/>
      </c:lineChart>
      <c:dateAx>
        <c:axId val="373845240"/>
        <c:scaling>
          <c:orientation val="minMax"/>
        </c:scaling>
        <c:delete val="1"/>
        <c:axPos val="b"/>
        <c:numFmt formatCode="ge" sourceLinked="1"/>
        <c:majorTickMark val="none"/>
        <c:minorTickMark val="none"/>
        <c:tickLblPos val="none"/>
        <c:crossAx val="373845632"/>
        <c:crosses val="autoZero"/>
        <c:auto val="1"/>
        <c:lblOffset val="100"/>
        <c:baseTimeUnit val="years"/>
      </c:dateAx>
      <c:valAx>
        <c:axId val="373845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3845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E79-4AF4-8048-18678B169DC8}"/>
            </c:ext>
          </c:extLst>
        </c:ser>
        <c:dLbls>
          <c:showLegendKey val="0"/>
          <c:showVal val="0"/>
          <c:showCatName val="0"/>
          <c:showSerName val="0"/>
          <c:showPercent val="0"/>
          <c:showBubbleSize val="0"/>
        </c:dLbls>
        <c:gapWidth val="150"/>
        <c:axId val="373846808"/>
        <c:axId val="373847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E79-4AF4-8048-18678B169DC8}"/>
            </c:ext>
          </c:extLst>
        </c:ser>
        <c:dLbls>
          <c:showLegendKey val="0"/>
          <c:showVal val="0"/>
          <c:showCatName val="0"/>
          <c:showSerName val="0"/>
          <c:showPercent val="0"/>
          <c:showBubbleSize val="0"/>
        </c:dLbls>
        <c:marker val="1"/>
        <c:smooth val="0"/>
        <c:axId val="373846808"/>
        <c:axId val="373847200"/>
      </c:lineChart>
      <c:dateAx>
        <c:axId val="373846808"/>
        <c:scaling>
          <c:orientation val="minMax"/>
        </c:scaling>
        <c:delete val="1"/>
        <c:axPos val="b"/>
        <c:numFmt formatCode="ge" sourceLinked="1"/>
        <c:majorTickMark val="none"/>
        <c:minorTickMark val="none"/>
        <c:tickLblPos val="none"/>
        <c:crossAx val="373847200"/>
        <c:crosses val="autoZero"/>
        <c:auto val="1"/>
        <c:lblOffset val="100"/>
        <c:baseTimeUnit val="years"/>
      </c:dateAx>
      <c:valAx>
        <c:axId val="373847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3846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944-4F33-A679-229A32345B95}"/>
            </c:ext>
          </c:extLst>
        </c:ser>
        <c:dLbls>
          <c:showLegendKey val="0"/>
          <c:showVal val="0"/>
          <c:showCatName val="0"/>
          <c:showSerName val="0"/>
          <c:showPercent val="0"/>
          <c:showBubbleSize val="0"/>
        </c:dLbls>
        <c:gapWidth val="150"/>
        <c:axId val="375094248"/>
        <c:axId val="375094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944-4F33-A679-229A32345B95}"/>
            </c:ext>
          </c:extLst>
        </c:ser>
        <c:dLbls>
          <c:showLegendKey val="0"/>
          <c:showVal val="0"/>
          <c:showCatName val="0"/>
          <c:showSerName val="0"/>
          <c:showPercent val="0"/>
          <c:showBubbleSize val="0"/>
        </c:dLbls>
        <c:marker val="1"/>
        <c:smooth val="0"/>
        <c:axId val="375094248"/>
        <c:axId val="375094640"/>
      </c:lineChart>
      <c:dateAx>
        <c:axId val="375094248"/>
        <c:scaling>
          <c:orientation val="minMax"/>
        </c:scaling>
        <c:delete val="1"/>
        <c:axPos val="b"/>
        <c:numFmt formatCode="ge" sourceLinked="1"/>
        <c:majorTickMark val="none"/>
        <c:minorTickMark val="none"/>
        <c:tickLblPos val="none"/>
        <c:crossAx val="375094640"/>
        <c:crosses val="autoZero"/>
        <c:auto val="1"/>
        <c:lblOffset val="100"/>
        <c:baseTimeUnit val="years"/>
      </c:dateAx>
      <c:valAx>
        <c:axId val="375094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5094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4C2-482E-B154-2E64E75E5254}"/>
            </c:ext>
          </c:extLst>
        </c:ser>
        <c:dLbls>
          <c:showLegendKey val="0"/>
          <c:showVal val="0"/>
          <c:showCatName val="0"/>
          <c:showSerName val="0"/>
          <c:showPercent val="0"/>
          <c:showBubbleSize val="0"/>
        </c:dLbls>
        <c:gapWidth val="150"/>
        <c:axId val="375095816"/>
        <c:axId val="375096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4C2-482E-B154-2E64E75E5254}"/>
            </c:ext>
          </c:extLst>
        </c:ser>
        <c:dLbls>
          <c:showLegendKey val="0"/>
          <c:showVal val="0"/>
          <c:showCatName val="0"/>
          <c:showSerName val="0"/>
          <c:showPercent val="0"/>
          <c:showBubbleSize val="0"/>
        </c:dLbls>
        <c:marker val="1"/>
        <c:smooth val="0"/>
        <c:axId val="375095816"/>
        <c:axId val="375096208"/>
      </c:lineChart>
      <c:dateAx>
        <c:axId val="375095816"/>
        <c:scaling>
          <c:orientation val="minMax"/>
        </c:scaling>
        <c:delete val="1"/>
        <c:axPos val="b"/>
        <c:numFmt formatCode="ge" sourceLinked="1"/>
        <c:majorTickMark val="none"/>
        <c:minorTickMark val="none"/>
        <c:tickLblPos val="none"/>
        <c:crossAx val="375096208"/>
        <c:crosses val="autoZero"/>
        <c:auto val="1"/>
        <c:lblOffset val="100"/>
        <c:baseTimeUnit val="years"/>
      </c:dateAx>
      <c:valAx>
        <c:axId val="375096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5095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833-43B2-A485-4C3AAF46CDFD}"/>
            </c:ext>
          </c:extLst>
        </c:ser>
        <c:dLbls>
          <c:showLegendKey val="0"/>
          <c:showVal val="0"/>
          <c:showCatName val="0"/>
          <c:showSerName val="0"/>
          <c:showPercent val="0"/>
          <c:showBubbleSize val="0"/>
        </c:dLbls>
        <c:gapWidth val="150"/>
        <c:axId val="375097384"/>
        <c:axId val="375097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833-43B2-A485-4C3AAF46CDFD}"/>
            </c:ext>
          </c:extLst>
        </c:ser>
        <c:dLbls>
          <c:showLegendKey val="0"/>
          <c:showVal val="0"/>
          <c:showCatName val="0"/>
          <c:showSerName val="0"/>
          <c:showPercent val="0"/>
          <c:showBubbleSize val="0"/>
        </c:dLbls>
        <c:marker val="1"/>
        <c:smooth val="0"/>
        <c:axId val="375097384"/>
        <c:axId val="375097776"/>
      </c:lineChart>
      <c:dateAx>
        <c:axId val="375097384"/>
        <c:scaling>
          <c:orientation val="minMax"/>
        </c:scaling>
        <c:delete val="1"/>
        <c:axPos val="b"/>
        <c:numFmt formatCode="ge" sourceLinked="1"/>
        <c:majorTickMark val="none"/>
        <c:minorTickMark val="none"/>
        <c:tickLblPos val="none"/>
        <c:crossAx val="375097776"/>
        <c:crosses val="autoZero"/>
        <c:auto val="1"/>
        <c:lblOffset val="100"/>
        <c:baseTimeUnit val="years"/>
      </c:dateAx>
      <c:valAx>
        <c:axId val="375097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5097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982-40A7-9E62-CE65821A63D4}"/>
            </c:ext>
          </c:extLst>
        </c:ser>
        <c:dLbls>
          <c:showLegendKey val="0"/>
          <c:showVal val="0"/>
          <c:showCatName val="0"/>
          <c:showSerName val="0"/>
          <c:showPercent val="0"/>
          <c:showBubbleSize val="0"/>
        </c:dLbls>
        <c:gapWidth val="150"/>
        <c:axId val="375098952"/>
        <c:axId val="375099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1741.94</c:v>
                </c:pt>
                <c:pt idx="1">
                  <c:v>1451.54</c:v>
                </c:pt>
                <c:pt idx="2">
                  <c:v>1700.42</c:v>
                </c:pt>
                <c:pt idx="3">
                  <c:v>1491.92</c:v>
                </c:pt>
                <c:pt idx="4">
                  <c:v>1006.65</c:v>
                </c:pt>
              </c:numCache>
            </c:numRef>
          </c:val>
          <c:smooth val="0"/>
          <c:extLst>
            <c:ext xmlns:c16="http://schemas.microsoft.com/office/drawing/2014/chart" uri="{C3380CC4-5D6E-409C-BE32-E72D297353CC}">
              <c16:uniqueId val="{00000001-D982-40A7-9E62-CE65821A63D4}"/>
            </c:ext>
          </c:extLst>
        </c:ser>
        <c:dLbls>
          <c:showLegendKey val="0"/>
          <c:showVal val="0"/>
          <c:showCatName val="0"/>
          <c:showSerName val="0"/>
          <c:showPercent val="0"/>
          <c:showBubbleSize val="0"/>
        </c:dLbls>
        <c:marker val="1"/>
        <c:smooth val="0"/>
        <c:axId val="375098952"/>
        <c:axId val="375099344"/>
      </c:lineChart>
      <c:dateAx>
        <c:axId val="375098952"/>
        <c:scaling>
          <c:orientation val="minMax"/>
        </c:scaling>
        <c:delete val="1"/>
        <c:axPos val="b"/>
        <c:numFmt formatCode="ge" sourceLinked="1"/>
        <c:majorTickMark val="none"/>
        <c:minorTickMark val="none"/>
        <c:tickLblPos val="none"/>
        <c:crossAx val="375099344"/>
        <c:crosses val="autoZero"/>
        <c:auto val="1"/>
        <c:lblOffset val="100"/>
        <c:baseTimeUnit val="years"/>
      </c:dateAx>
      <c:valAx>
        <c:axId val="375099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5098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42.61</c:v>
                </c:pt>
                <c:pt idx="1">
                  <c:v>38.24</c:v>
                </c:pt>
                <c:pt idx="2">
                  <c:v>40.78</c:v>
                </c:pt>
                <c:pt idx="3">
                  <c:v>38.630000000000003</c:v>
                </c:pt>
                <c:pt idx="4">
                  <c:v>37.130000000000003</c:v>
                </c:pt>
              </c:numCache>
            </c:numRef>
          </c:val>
          <c:extLst>
            <c:ext xmlns:c16="http://schemas.microsoft.com/office/drawing/2014/chart" uri="{C3380CC4-5D6E-409C-BE32-E72D297353CC}">
              <c16:uniqueId val="{00000000-1648-4CF9-865D-BE00542F8852}"/>
            </c:ext>
          </c:extLst>
        </c:ser>
        <c:dLbls>
          <c:showLegendKey val="0"/>
          <c:showVal val="0"/>
          <c:showCatName val="0"/>
          <c:showSerName val="0"/>
          <c:showPercent val="0"/>
          <c:showBubbleSize val="0"/>
        </c:dLbls>
        <c:gapWidth val="150"/>
        <c:axId val="375100520"/>
        <c:axId val="375100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33.86</c:v>
                </c:pt>
                <c:pt idx="1">
                  <c:v>33.58</c:v>
                </c:pt>
                <c:pt idx="2">
                  <c:v>34.51</c:v>
                </c:pt>
                <c:pt idx="3">
                  <c:v>46.77</c:v>
                </c:pt>
                <c:pt idx="4">
                  <c:v>43.43</c:v>
                </c:pt>
              </c:numCache>
            </c:numRef>
          </c:val>
          <c:smooth val="0"/>
          <c:extLst>
            <c:ext xmlns:c16="http://schemas.microsoft.com/office/drawing/2014/chart" uri="{C3380CC4-5D6E-409C-BE32-E72D297353CC}">
              <c16:uniqueId val="{00000001-1648-4CF9-865D-BE00542F8852}"/>
            </c:ext>
          </c:extLst>
        </c:ser>
        <c:dLbls>
          <c:showLegendKey val="0"/>
          <c:showVal val="0"/>
          <c:showCatName val="0"/>
          <c:showSerName val="0"/>
          <c:showPercent val="0"/>
          <c:showBubbleSize val="0"/>
        </c:dLbls>
        <c:marker val="1"/>
        <c:smooth val="0"/>
        <c:axId val="375100520"/>
        <c:axId val="375100912"/>
      </c:lineChart>
      <c:dateAx>
        <c:axId val="375100520"/>
        <c:scaling>
          <c:orientation val="minMax"/>
        </c:scaling>
        <c:delete val="1"/>
        <c:axPos val="b"/>
        <c:numFmt formatCode="ge" sourceLinked="1"/>
        <c:majorTickMark val="none"/>
        <c:minorTickMark val="none"/>
        <c:tickLblPos val="none"/>
        <c:crossAx val="375100912"/>
        <c:crosses val="autoZero"/>
        <c:auto val="1"/>
        <c:lblOffset val="100"/>
        <c:baseTimeUnit val="years"/>
      </c:dateAx>
      <c:valAx>
        <c:axId val="375100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5100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475.88</c:v>
                </c:pt>
                <c:pt idx="1">
                  <c:v>526.83000000000004</c:v>
                </c:pt>
                <c:pt idx="2">
                  <c:v>528.64</c:v>
                </c:pt>
                <c:pt idx="3">
                  <c:v>508.04</c:v>
                </c:pt>
                <c:pt idx="4">
                  <c:v>513.87</c:v>
                </c:pt>
              </c:numCache>
            </c:numRef>
          </c:val>
          <c:extLst>
            <c:ext xmlns:c16="http://schemas.microsoft.com/office/drawing/2014/chart" uri="{C3380CC4-5D6E-409C-BE32-E72D297353CC}">
              <c16:uniqueId val="{00000000-B979-46B6-A3CC-41691C14E341}"/>
            </c:ext>
          </c:extLst>
        </c:ser>
        <c:dLbls>
          <c:showLegendKey val="0"/>
          <c:showVal val="0"/>
          <c:showCatName val="0"/>
          <c:showSerName val="0"/>
          <c:showPercent val="0"/>
          <c:showBubbleSize val="0"/>
        </c:dLbls>
        <c:gapWidth val="150"/>
        <c:axId val="375480888"/>
        <c:axId val="375481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510.15</c:v>
                </c:pt>
                <c:pt idx="1">
                  <c:v>514.39</c:v>
                </c:pt>
                <c:pt idx="2">
                  <c:v>476.11</c:v>
                </c:pt>
                <c:pt idx="3">
                  <c:v>348.75</c:v>
                </c:pt>
                <c:pt idx="4">
                  <c:v>400.44</c:v>
                </c:pt>
              </c:numCache>
            </c:numRef>
          </c:val>
          <c:smooth val="0"/>
          <c:extLst>
            <c:ext xmlns:c16="http://schemas.microsoft.com/office/drawing/2014/chart" uri="{C3380CC4-5D6E-409C-BE32-E72D297353CC}">
              <c16:uniqueId val="{00000001-B979-46B6-A3CC-41691C14E341}"/>
            </c:ext>
          </c:extLst>
        </c:ser>
        <c:dLbls>
          <c:showLegendKey val="0"/>
          <c:showVal val="0"/>
          <c:showCatName val="0"/>
          <c:showSerName val="0"/>
          <c:showPercent val="0"/>
          <c:showBubbleSize val="0"/>
        </c:dLbls>
        <c:marker val="1"/>
        <c:smooth val="0"/>
        <c:axId val="375480888"/>
        <c:axId val="375481280"/>
      </c:lineChart>
      <c:dateAx>
        <c:axId val="375480888"/>
        <c:scaling>
          <c:orientation val="minMax"/>
        </c:scaling>
        <c:delete val="1"/>
        <c:axPos val="b"/>
        <c:numFmt formatCode="ge" sourceLinked="1"/>
        <c:majorTickMark val="none"/>
        <c:minorTickMark val="none"/>
        <c:tickLblPos val="none"/>
        <c:crossAx val="375481280"/>
        <c:crosses val="autoZero"/>
        <c:auto val="1"/>
        <c:lblOffset val="100"/>
        <c:baseTimeUnit val="years"/>
      </c:dateAx>
      <c:valAx>
        <c:axId val="37548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5480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【973.20】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N24" zoomScaleNormal="100"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長崎県　対馬市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漁業集落排水</v>
      </c>
      <c r="Q8" s="71"/>
      <c r="R8" s="71"/>
      <c r="S8" s="71"/>
      <c r="T8" s="71"/>
      <c r="U8" s="71"/>
      <c r="V8" s="71"/>
      <c r="W8" s="71" t="str">
        <f>データ!L6</f>
        <v>H2</v>
      </c>
      <c r="X8" s="71"/>
      <c r="Y8" s="71"/>
      <c r="Z8" s="71"/>
      <c r="AA8" s="71"/>
      <c r="AB8" s="71"/>
      <c r="AC8" s="71"/>
      <c r="AD8" s="72" t="str">
        <f>データ!$M$6</f>
        <v>非設置</v>
      </c>
      <c r="AE8" s="72"/>
      <c r="AF8" s="72"/>
      <c r="AG8" s="72"/>
      <c r="AH8" s="72"/>
      <c r="AI8" s="72"/>
      <c r="AJ8" s="72"/>
      <c r="AK8" s="3"/>
      <c r="AL8" s="68">
        <f>データ!S6</f>
        <v>31005</v>
      </c>
      <c r="AM8" s="68"/>
      <c r="AN8" s="68"/>
      <c r="AO8" s="68"/>
      <c r="AP8" s="68"/>
      <c r="AQ8" s="68"/>
      <c r="AR8" s="68"/>
      <c r="AS8" s="68"/>
      <c r="AT8" s="67">
        <f>データ!T6</f>
        <v>707.42</v>
      </c>
      <c r="AU8" s="67"/>
      <c r="AV8" s="67"/>
      <c r="AW8" s="67"/>
      <c r="AX8" s="67"/>
      <c r="AY8" s="67"/>
      <c r="AZ8" s="67"/>
      <c r="BA8" s="67"/>
      <c r="BB8" s="67">
        <f>データ!U6</f>
        <v>43.83</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0.78</v>
      </c>
      <c r="Q10" s="67"/>
      <c r="R10" s="67"/>
      <c r="S10" s="67"/>
      <c r="T10" s="67"/>
      <c r="U10" s="67"/>
      <c r="V10" s="67"/>
      <c r="W10" s="67">
        <f>データ!Q6</f>
        <v>100</v>
      </c>
      <c r="X10" s="67"/>
      <c r="Y10" s="67"/>
      <c r="Z10" s="67"/>
      <c r="AA10" s="67"/>
      <c r="AB10" s="67"/>
      <c r="AC10" s="67"/>
      <c r="AD10" s="68">
        <f>データ!R6</f>
        <v>3780</v>
      </c>
      <c r="AE10" s="68"/>
      <c r="AF10" s="68"/>
      <c r="AG10" s="68"/>
      <c r="AH10" s="68"/>
      <c r="AI10" s="68"/>
      <c r="AJ10" s="68"/>
      <c r="AK10" s="2"/>
      <c r="AL10" s="68">
        <f>データ!V6</f>
        <v>237</v>
      </c>
      <c r="AM10" s="68"/>
      <c r="AN10" s="68"/>
      <c r="AO10" s="68"/>
      <c r="AP10" s="68"/>
      <c r="AQ10" s="68"/>
      <c r="AR10" s="68"/>
      <c r="AS10" s="68"/>
      <c r="AT10" s="67">
        <f>データ!W6</f>
        <v>0.11</v>
      </c>
      <c r="AU10" s="67"/>
      <c r="AV10" s="67"/>
      <c r="AW10" s="67"/>
      <c r="AX10" s="67"/>
      <c r="AY10" s="67"/>
      <c r="AZ10" s="67"/>
      <c r="BA10" s="67"/>
      <c r="BB10" s="67">
        <f>データ!X6</f>
        <v>2154.5500000000002</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112</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113</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111</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【973.20】</v>
      </c>
      <c r="I86" s="26" t="str">
        <f>データ!CA6</f>
        <v>【45.14】</v>
      </c>
      <c r="J86" s="26" t="str">
        <f>データ!CL6</f>
        <v>【377.19】</v>
      </c>
      <c r="K86" s="26" t="str">
        <f>データ!CW6</f>
        <v>【33.69】</v>
      </c>
      <c r="L86" s="26" t="str">
        <f>データ!DH6</f>
        <v>【80.08】</v>
      </c>
      <c r="M86" s="26" t="s">
        <v>44</v>
      </c>
      <c r="N86" s="26" t="s">
        <v>44</v>
      </c>
      <c r="O86" s="26" t="str">
        <f>データ!EO6</f>
        <v>【0.04】</v>
      </c>
    </row>
  </sheetData>
  <sheetProtection algorithmName="SHA-512" hashValue="vlizaJK0+yxePoJ1YF2LxW9/FW+eAOtJl2Nq1RrQlaMzfw/vvmgFYjnxFoWi9HAaZ9tebSPu741DpuU6cd3NNA==" saltValue="0dY29X0kUv1AsFLY4Nf/q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422096</v>
      </c>
      <c r="D6" s="33">
        <f t="shared" si="3"/>
        <v>47</v>
      </c>
      <c r="E6" s="33">
        <f t="shared" si="3"/>
        <v>17</v>
      </c>
      <c r="F6" s="33">
        <f t="shared" si="3"/>
        <v>6</v>
      </c>
      <c r="G6" s="33">
        <f t="shared" si="3"/>
        <v>0</v>
      </c>
      <c r="H6" s="33" t="str">
        <f t="shared" si="3"/>
        <v>長崎県　対馬市</v>
      </c>
      <c r="I6" s="33" t="str">
        <f t="shared" si="3"/>
        <v>法非適用</v>
      </c>
      <c r="J6" s="33" t="str">
        <f t="shared" si="3"/>
        <v>下水道事業</v>
      </c>
      <c r="K6" s="33" t="str">
        <f t="shared" si="3"/>
        <v>漁業集落排水</v>
      </c>
      <c r="L6" s="33" t="str">
        <f t="shared" si="3"/>
        <v>H2</v>
      </c>
      <c r="M6" s="33" t="str">
        <f t="shared" si="3"/>
        <v>非設置</v>
      </c>
      <c r="N6" s="34" t="str">
        <f t="shared" si="3"/>
        <v>-</v>
      </c>
      <c r="O6" s="34" t="str">
        <f t="shared" si="3"/>
        <v>該当数値なし</v>
      </c>
      <c r="P6" s="34">
        <f t="shared" si="3"/>
        <v>0.78</v>
      </c>
      <c r="Q6" s="34">
        <f t="shared" si="3"/>
        <v>100</v>
      </c>
      <c r="R6" s="34">
        <f t="shared" si="3"/>
        <v>3780</v>
      </c>
      <c r="S6" s="34">
        <f t="shared" si="3"/>
        <v>31005</v>
      </c>
      <c r="T6" s="34">
        <f t="shared" si="3"/>
        <v>707.42</v>
      </c>
      <c r="U6" s="34">
        <f t="shared" si="3"/>
        <v>43.83</v>
      </c>
      <c r="V6" s="34">
        <f t="shared" si="3"/>
        <v>237</v>
      </c>
      <c r="W6" s="34">
        <f t="shared" si="3"/>
        <v>0.11</v>
      </c>
      <c r="X6" s="34">
        <f t="shared" si="3"/>
        <v>2154.5500000000002</v>
      </c>
      <c r="Y6" s="35">
        <f>IF(Y7="",NA(),Y7)</f>
        <v>60.05</v>
      </c>
      <c r="Z6" s="35">
        <f t="shared" ref="Z6:AH6" si="4">IF(Z7="",NA(),Z7)</f>
        <v>100</v>
      </c>
      <c r="AA6" s="35">
        <f t="shared" si="4"/>
        <v>99.06</v>
      </c>
      <c r="AB6" s="35">
        <f t="shared" si="4"/>
        <v>99.37</v>
      </c>
      <c r="AC6" s="35">
        <f t="shared" si="4"/>
        <v>100.11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1741.94</v>
      </c>
      <c r="BL6" s="35">
        <f t="shared" si="7"/>
        <v>1451.54</v>
      </c>
      <c r="BM6" s="35">
        <f t="shared" si="7"/>
        <v>1700.42</v>
      </c>
      <c r="BN6" s="35">
        <f t="shared" si="7"/>
        <v>1491.92</v>
      </c>
      <c r="BO6" s="35">
        <f t="shared" si="7"/>
        <v>1006.65</v>
      </c>
      <c r="BP6" s="34" t="str">
        <f>IF(BP7="","",IF(BP7="-","【-】","【"&amp;SUBSTITUTE(TEXT(BP7,"#,##0.00"),"-","△")&amp;"】"))</f>
        <v>【973.20】</v>
      </c>
      <c r="BQ6" s="35">
        <f>IF(BQ7="",NA(),BQ7)</f>
        <v>42.61</v>
      </c>
      <c r="BR6" s="35">
        <f t="shared" ref="BR6:BZ6" si="8">IF(BR7="",NA(),BR7)</f>
        <v>38.24</v>
      </c>
      <c r="BS6" s="35">
        <f t="shared" si="8"/>
        <v>40.78</v>
      </c>
      <c r="BT6" s="35">
        <f t="shared" si="8"/>
        <v>38.630000000000003</v>
      </c>
      <c r="BU6" s="35">
        <f t="shared" si="8"/>
        <v>37.130000000000003</v>
      </c>
      <c r="BV6" s="35">
        <f t="shared" si="8"/>
        <v>33.86</v>
      </c>
      <c r="BW6" s="35">
        <f t="shared" si="8"/>
        <v>33.58</v>
      </c>
      <c r="BX6" s="35">
        <f t="shared" si="8"/>
        <v>34.51</v>
      </c>
      <c r="BY6" s="35">
        <f t="shared" si="8"/>
        <v>46.77</v>
      </c>
      <c r="BZ6" s="35">
        <f t="shared" si="8"/>
        <v>43.43</v>
      </c>
      <c r="CA6" s="34" t="str">
        <f>IF(CA7="","",IF(CA7="-","【-】","【"&amp;SUBSTITUTE(TEXT(CA7,"#,##0.00"),"-","△")&amp;"】"))</f>
        <v>【45.14】</v>
      </c>
      <c r="CB6" s="35">
        <f>IF(CB7="",NA(),CB7)</f>
        <v>475.88</v>
      </c>
      <c r="CC6" s="35">
        <f t="shared" ref="CC6:CK6" si="9">IF(CC7="",NA(),CC7)</f>
        <v>526.83000000000004</v>
      </c>
      <c r="CD6" s="35">
        <f t="shared" si="9"/>
        <v>528.64</v>
      </c>
      <c r="CE6" s="35">
        <f t="shared" si="9"/>
        <v>508.04</v>
      </c>
      <c r="CF6" s="35">
        <f t="shared" si="9"/>
        <v>513.87</v>
      </c>
      <c r="CG6" s="35">
        <f t="shared" si="9"/>
        <v>510.15</v>
      </c>
      <c r="CH6" s="35">
        <f t="shared" si="9"/>
        <v>514.39</v>
      </c>
      <c r="CI6" s="35">
        <f t="shared" si="9"/>
        <v>476.11</v>
      </c>
      <c r="CJ6" s="35">
        <f t="shared" si="9"/>
        <v>348.75</v>
      </c>
      <c r="CK6" s="35">
        <f t="shared" si="9"/>
        <v>400.44</v>
      </c>
      <c r="CL6" s="34" t="str">
        <f>IF(CL7="","",IF(CL7="-","【-】","【"&amp;SUBSTITUTE(TEXT(CL7,"#,##0.00"),"-","△")&amp;"】"))</f>
        <v>【377.19】</v>
      </c>
      <c r="CM6" s="35">
        <f>IF(CM7="",NA(),CM7)</f>
        <v>17.059999999999999</v>
      </c>
      <c r="CN6" s="35">
        <f t="shared" ref="CN6:CV6" si="10">IF(CN7="",NA(),CN7)</f>
        <v>24.71</v>
      </c>
      <c r="CO6" s="35">
        <f t="shared" si="10"/>
        <v>24.12</v>
      </c>
      <c r="CP6" s="35">
        <f t="shared" si="10"/>
        <v>21.76</v>
      </c>
      <c r="CQ6" s="35">
        <f t="shared" si="10"/>
        <v>22.35</v>
      </c>
      <c r="CR6" s="35">
        <f t="shared" si="10"/>
        <v>29.86</v>
      </c>
      <c r="CS6" s="35">
        <f t="shared" si="10"/>
        <v>29.28</v>
      </c>
      <c r="CT6" s="35">
        <f t="shared" si="10"/>
        <v>29.4</v>
      </c>
      <c r="CU6" s="35">
        <f t="shared" si="10"/>
        <v>29.8</v>
      </c>
      <c r="CV6" s="35">
        <f t="shared" si="10"/>
        <v>32.229999999999997</v>
      </c>
      <c r="CW6" s="34" t="str">
        <f>IF(CW7="","",IF(CW7="-","【-】","【"&amp;SUBSTITUTE(TEXT(CW7,"#,##0.00"),"-","△")&amp;"】"))</f>
        <v>【33.69】</v>
      </c>
      <c r="CX6" s="35">
        <f>IF(CX7="",NA(),CX7)</f>
        <v>70.45</v>
      </c>
      <c r="CY6" s="35">
        <f t="shared" ref="CY6:DG6" si="11">IF(CY7="",NA(),CY7)</f>
        <v>61.09</v>
      </c>
      <c r="CZ6" s="35">
        <f t="shared" si="11"/>
        <v>61.54</v>
      </c>
      <c r="DA6" s="35">
        <f t="shared" si="11"/>
        <v>61.34</v>
      </c>
      <c r="DB6" s="35">
        <f t="shared" si="11"/>
        <v>60.34</v>
      </c>
      <c r="DC6" s="35">
        <f t="shared" si="11"/>
        <v>65.95</v>
      </c>
      <c r="DD6" s="35">
        <f t="shared" si="11"/>
        <v>66.819999999999993</v>
      </c>
      <c r="DE6" s="35">
        <f t="shared" si="11"/>
        <v>63.77</v>
      </c>
      <c r="DF6" s="35">
        <f t="shared" si="11"/>
        <v>66.95</v>
      </c>
      <c r="DG6" s="35">
        <f t="shared" si="11"/>
        <v>80.8</v>
      </c>
      <c r="DH6" s="34" t="str">
        <f>IF(DH7="","",IF(DH7="-","【-】","【"&amp;SUBSTITUTE(TEXT(DH7,"#,##0.00"),"-","△")&amp;"】"))</f>
        <v>【80.08】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0.31</v>
      </c>
      <c r="EK6" s="35">
        <f t="shared" si="14"/>
        <v>0.1</v>
      </c>
      <c r="EL6" s="34">
        <f t="shared" si="14"/>
        <v>0</v>
      </c>
      <c r="EM6" s="34">
        <f t="shared" si="14"/>
        <v>0</v>
      </c>
      <c r="EN6" s="35">
        <f t="shared" si="14"/>
        <v>0.02</v>
      </c>
      <c r="EO6" s="34" t="str">
        <f>IF(EO7="","",IF(EO7="-","【-】","【"&amp;SUBSTITUTE(TEXT(EO7,"#,##0.00"),"-","△")&amp;"】"))</f>
        <v>【0.04】</v>
      </c>
    </row>
    <row r="7" spans="1:145" s="36" customFormat="1" x14ac:dyDescent="0.15">
      <c r="A7" s="28"/>
      <c r="B7" s="37">
        <v>2018</v>
      </c>
      <c r="C7" s="37">
        <v>422096</v>
      </c>
      <c r="D7" s="37">
        <v>47</v>
      </c>
      <c r="E7" s="37">
        <v>17</v>
      </c>
      <c r="F7" s="37">
        <v>6</v>
      </c>
      <c r="G7" s="37">
        <v>0</v>
      </c>
      <c r="H7" s="37" t="s">
        <v>98</v>
      </c>
      <c r="I7" s="37" t="s">
        <v>99</v>
      </c>
      <c r="J7" s="37" t="s">
        <v>100</v>
      </c>
      <c r="K7" s="37" t="s">
        <v>101</v>
      </c>
      <c r="L7" s="37" t="s">
        <v>102</v>
      </c>
      <c r="M7" s="37" t="s">
        <v>103</v>
      </c>
      <c r="N7" s="38" t="s">
        <v>104</v>
      </c>
      <c r="O7" s="38" t="s">
        <v>105</v>
      </c>
      <c r="P7" s="38">
        <v>0.78</v>
      </c>
      <c r="Q7" s="38">
        <v>100</v>
      </c>
      <c r="R7" s="38">
        <v>3780</v>
      </c>
      <c r="S7" s="38">
        <v>31005</v>
      </c>
      <c r="T7" s="38">
        <v>707.42</v>
      </c>
      <c r="U7" s="38">
        <v>43.83</v>
      </c>
      <c r="V7" s="38">
        <v>237</v>
      </c>
      <c r="W7" s="38">
        <v>0.11</v>
      </c>
      <c r="X7" s="38">
        <v>2154.5500000000002</v>
      </c>
      <c r="Y7" s="38">
        <v>60.05</v>
      </c>
      <c r="Z7" s="38">
        <v>100</v>
      </c>
      <c r="AA7" s="38">
        <v>99.06</v>
      </c>
      <c r="AB7" s="38">
        <v>99.37</v>
      </c>
      <c r="AC7" s="38">
        <v>100.11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1741.94</v>
      </c>
      <c r="BL7" s="38">
        <v>1451.54</v>
      </c>
      <c r="BM7" s="38">
        <v>1700.42</v>
      </c>
      <c r="BN7" s="38">
        <v>1491.92</v>
      </c>
      <c r="BO7" s="38">
        <v>1006.65</v>
      </c>
      <c r="BP7" s="38">
        <v>973.2</v>
      </c>
      <c r="BQ7" s="38">
        <v>42.61</v>
      </c>
      <c r="BR7" s="38">
        <v>38.24</v>
      </c>
      <c r="BS7" s="38">
        <v>40.78</v>
      </c>
      <c r="BT7" s="38">
        <v>38.630000000000003</v>
      </c>
      <c r="BU7" s="38">
        <v>37.130000000000003</v>
      </c>
      <c r="BV7" s="38">
        <v>33.86</v>
      </c>
      <c r="BW7" s="38">
        <v>33.58</v>
      </c>
      <c r="BX7" s="38">
        <v>34.51</v>
      </c>
      <c r="BY7" s="38">
        <v>46.77</v>
      </c>
      <c r="BZ7" s="38">
        <v>43.43</v>
      </c>
      <c r="CA7" s="38">
        <v>45.14</v>
      </c>
      <c r="CB7" s="38">
        <v>475.88</v>
      </c>
      <c r="CC7" s="38">
        <v>526.83000000000004</v>
      </c>
      <c r="CD7" s="38">
        <v>528.64</v>
      </c>
      <c r="CE7" s="38">
        <v>508.04</v>
      </c>
      <c r="CF7" s="38">
        <v>513.87</v>
      </c>
      <c r="CG7" s="38">
        <v>510.15</v>
      </c>
      <c r="CH7" s="38">
        <v>514.39</v>
      </c>
      <c r="CI7" s="38">
        <v>476.11</v>
      </c>
      <c r="CJ7" s="38">
        <v>348.75</v>
      </c>
      <c r="CK7" s="38">
        <v>400.44</v>
      </c>
      <c r="CL7" s="38">
        <v>377.19</v>
      </c>
      <c r="CM7" s="38">
        <v>17.059999999999999</v>
      </c>
      <c r="CN7" s="38">
        <v>24.71</v>
      </c>
      <c r="CO7" s="38">
        <v>24.12</v>
      </c>
      <c r="CP7" s="38">
        <v>21.76</v>
      </c>
      <c r="CQ7" s="38">
        <v>22.35</v>
      </c>
      <c r="CR7" s="38">
        <v>29.86</v>
      </c>
      <c r="CS7" s="38">
        <v>29.28</v>
      </c>
      <c r="CT7" s="38">
        <v>29.4</v>
      </c>
      <c r="CU7" s="38">
        <v>29.8</v>
      </c>
      <c r="CV7" s="38">
        <v>32.229999999999997</v>
      </c>
      <c r="CW7" s="38">
        <v>33.69</v>
      </c>
      <c r="CX7" s="38">
        <v>70.45</v>
      </c>
      <c r="CY7" s="38">
        <v>61.09</v>
      </c>
      <c r="CZ7" s="38">
        <v>61.54</v>
      </c>
      <c r="DA7" s="38">
        <v>61.34</v>
      </c>
      <c r="DB7" s="38">
        <v>60.34</v>
      </c>
      <c r="DC7" s="38">
        <v>65.95</v>
      </c>
      <c r="DD7" s="38">
        <v>66.819999999999993</v>
      </c>
      <c r="DE7" s="38">
        <v>63.77</v>
      </c>
      <c r="DF7" s="38">
        <v>66.95</v>
      </c>
      <c r="DG7" s="38">
        <v>80.8</v>
      </c>
      <c r="DH7" s="38">
        <v>80.08</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0.31</v>
      </c>
      <c r="EK7" s="38">
        <v>0.1</v>
      </c>
      <c r="EL7" s="38">
        <v>0</v>
      </c>
      <c r="EM7" s="38">
        <v>0</v>
      </c>
      <c r="EN7" s="38">
        <v>0.02</v>
      </c>
      <c r="EO7" s="38">
        <v>0.04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磯 大志朗</cp:lastModifiedBy>
  <dcterms:created xsi:type="dcterms:W3CDTF">2019-12-05T05:25:52Z</dcterms:created>
  <dcterms:modified xsi:type="dcterms:W3CDTF">2020-02-13T06:04:19Z</dcterms:modified>
  <cp:category/>
</cp:coreProperties>
</file>