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211jfs\総務企画部_財政課\財政係\予算担当\③照会・調査\①-⑭H31調査・回答\R2.1.14-【提出〆：令和2年2月6日（木）17時】公営企業に係る経営比較分析表（平成30年度決算）の分析等について\030-県回答\"/>
    </mc:Choice>
  </mc:AlternateContent>
  <xr:revisionPtr revIDLastSave="0" documentId="13_ncr:1_{28911914-207A-452C-9B98-80E625D40F5A}" xr6:coauthVersionLast="36" xr6:coauthVersionMax="36" xr10:uidLastSave="{00000000-0000-0000-0000-000000000000}"/>
  <workbookProtection workbookAlgorithmName="SHA-512" workbookHashValue="yo4BuRj/QfLXW90KlJ+Sn3DoQmUR9oY35i2KiPNJwj2fRRXkGhQYyE5cV2IQw2rAEJfAYwN4FiBzUpQD9N/dEw==" workbookSaltValue="XhqZdCXH2Sx6jbN5I/nw3g=="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AD10" i="4"/>
  <c r="B10" i="4"/>
  <c r="AL8" i="4"/>
  <c r="P8" i="4"/>
  <c r="I8" i="4"/>
  <c r="D10" i="5" l="1"/>
  <c r="C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<sst xmlns="http://schemas.openxmlformats.org/spreadsheetml/2006/main" count="228" uniqueCount="114">
  <si>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</si>
  <si>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</si>
  <si>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</si>
  <si>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</si>
  <si>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</si>
  <si>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</si>
  <si>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</si>
  <si>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</si>
  <si>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</si>
  <si>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</si>
  <si>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</si>
  <si>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</si>
  <si>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</si>
  <si>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</si>
  <si>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</si>
  <si>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</si>
  <si>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</si>
  <si>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</si>
  <si>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</si>
  <si>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</si>
  <si>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</si>
  <si>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</si>
  <si>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</si>
  <si>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</si>
  <si>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</si>
  <si>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</si>
  <si>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</si>
  <si>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</si>
  <si>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</si>
  <si>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</si>
  <si>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</si>
  <si>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</si>
  <si>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</si>
  <si>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</si>
  <si>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</si>
  <si>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</si>
  <si>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</si>
  <si>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</si>
  <si>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</si>
  <si>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</si>
  <si>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</si>
  <si>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</si>
  <si>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</si>
  <si>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</si>
  <si>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</si>
  <si>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</si>
  <si>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</si>
  <si>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</si>
  <si>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</si>
  <si>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</si>
  <si>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</si>
  <si>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</si>
  <si>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</si>
  <si>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</si>
  <si>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</si>
  <si>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</si>
  <si>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</si>
  <si>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</si>
  <si>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</si>
  <si>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</si>
  <si>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</si>
  <si>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</si>
  <si>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</si>
  <si>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</si>
  <si>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</si>
  <si>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</si>
  <si>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</si>
  <si>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</si>
  <si>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</si>
  <si>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</si>
  <si>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</si>
  <si>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</si>
  <si>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</si>
  <si>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</si>
  <si>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</si>
  <si>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</si>
  <si>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</si>
  <si>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</si>
  <si>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</si>
  <si>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</si>
  <si>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</si>
  <si>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</si>
  <si>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</si>
  <si>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</si>
  <si>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</si>
  <si>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</si>
  <si>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</si>
  <si>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</si>
  <si>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</si>
  <si>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</si>
  <si>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</si>
  <si>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</si>
  <si>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</si>
  <si>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</si>
  <si>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</si>
  <si>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</si>
  <si>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</si>
  <si>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</si>
  <si>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</si>
  <si>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</si>
  <si>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</si>
  <si>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</si>
  <si>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</si>
  <si>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</si>
  <si>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</si>
  <si>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</si>
  <si>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</si>
  <si>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</si>
  <si>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</si>
  <si>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</si>
  <si>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</si>
  <si>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施設の供用から17年が経過し、設備の更新の時期を既に経過している。
　施設は漁港内に設置されているため、塩害の影響を受けやすく、更に経年劣化による老朽化が進み、修繕等の維持管理費の増加は避けられない状況である。</t>
    <rPh sb="1" eb="3">
      <t>シセツ</t>
    </rPh>
    <rPh sb="4" eb="6">
      <t>キョウヨウ</t>
    </rPh>
    <rPh sb="10" eb="11">
      <t>ネン</t>
    </rPh>
    <rPh sb="12" eb="14">
      <t>ケイカ</t>
    </rPh>
    <rPh sb="16" eb="18">
      <t>セツビ</t>
    </rPh>
    <rPh sb="19" eb="21">
      <t>コウシン</t>
    </rPh>
    <rPh sb="22" eb="24">
      <t>ジキ</t>
    </rPh>
    <rPh sb="25" eb="26">
      <t>スデ</t>
    </rPh>
    <rPh sb="27" eb="29">
      <t>ケイカ</t>
    </rPh>
    <rPh sb="36" eb="38">
      <t>シセツ</t>
    </rPh>
    <rPh sb="39" eb="41">
      <t>ギョコウ</t>
    </rPh>
    <rPh sb="41" eb="42">
      <t>ナイ</t>
    </rPh>
    <rPh sb="43" eb="45">
      <t>セッチ</t>
    </rPh>
    <rPh sb="53" eb="55">
      <t>エンガイ</t>
    </rPh>
    <rPh sb="56" eb="58">
      <t>エイキョウ</t>
    </rPh>
    <rPh sb="59" eb="60">
      <t>ウ</t>
    </rPh>
    <rPh sb="65" eb="66">
      <t>サラ</t>
    </rPh>
    <rPh sb="67" eb="69">
      <t>ケイネン</t>
    </rPh>
    <rPh sb="69" eb="71">
      <t>レッカ</t>
    </rPh>
    <rPh sb="74" eb="77">
      <t>ロウキュウカ</t>
    </rPh>
    <rPh sb="78" eb="79">
      <t>スス</t>
    </rPh>
    <rPh sb="81" eb="83">
      <t>シュウゼン</t>
    </rPh>
    <rPh sb="83" eb="84">
      <t>トウ</t>
    </rPh>
    <rPh sb="85" eb="87">
      <t>イジ</t>
    </rPh>
    <rPh sb="87" eb="90">
      <t>カンリヒ</t>
    </rPh>
    <rPh sb="91" eb="93">
      <t>ゾウカ</t>
    </rPh>
    <rPh sb="94" eb="95">
      <t>サ</t>
    </rPh>
    <rPh sb="100" eb="102">
      <t>ジョウキョウ</t>
    </rPh>
    <phoneticPr fontId="4"/>
  </si>
  <si>
    <t>　漁業集落の生活改善と公衆衛生の向上を目的とした事業の実施であるため、今後も事業は継続すべきと考えるが、独立採算は厳しく、市の一般会計からの繰出しに依存する割合が年々高まっている。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rPh sb="1" eb="3">
      <t>ギョギョウ</t>
    </rPh>
    <rPh sb="3" eb="5">
      <t>シュウラク</t>
    </rPh>
    <rPh sb="6" eb="8">
      <t>セイカツ</t>
    </rPh>
    <rPh sb="8" eb="10">
      <t>カイゼン</t>
    </rPh>
    <rPh sb="11" eb="13">
      <t>コウシュウ</t>
    </rPh>
    <rPh sb="13" eb="15">
      <t>エイセイ</t>
    </rPh>
    <rPh sb="16" eb="18">
      <t>コウジョウ</t>
    </rPh>
    <rPh sb="19" eb="21">
      <t>モクテキ</t>
    </rPh>
    <rPh sb="24" eb="26">
      <t>ジギョウ</t>
    </rPh>
    <rPh sb="27" eb="29">
      <t>ジッシ</t>
    </rPh>
    <rPh sb="35" eb="37">
      <t>コンゴ</t>
    </rPh>
    <rPh sb="38" eb="40">
      <t>ジギョウ</t>
    </rPh>
    <rPh sb="41" eb="43">
      <t>ケイゾク</t>
    </rPh>
    <rPh sb="47" eb="48">
      <t>カンガ</t>
    </rPh>
    <rPh sb="52" eb="54">
      <t>ドクリツ</t>
    </rPh>
    <rPh sb="54" eb="56">
      <t>サイサン</t>
    </rPh>
    <rPh sb="57" eb="58">
      <t>キビ</t>
    </rPh>
    <rPh sb="61" eb="62">
      <t>シ</t>
    </rPh>
    <rPh sb="63" eb="65">
      <t>イッパン</t>
    </rPh>
    <rPh sb="65" eb="67">
      <t>カイケイ</t>
    </rPh>
    <rPh sb="70" eb="71">
      <t>ク</t>
    </rPh>
    <rPh sb="71" eb="72">
      <t>ダ</t>
    </rPh>
    <rPh sb="74" eb="76">
      <t>イゾン</t>
    </rPh>
    <rPh sb="78" eb="80">
      <t>ワリアイ</t>
    </rPh>
    <rPh sb="81" eb="83">
      <t>ネンネン</t>
    </rPh>
    <rPh sb="83" eb="84">
      <t>タカ</t>
    </rPh>
    <rPh sb="92" eb="94">
      <t>ケイエイ</t>
    </rPh>
    <rPh sb="95" eb="98">
      <t>ケンゼンカ</t>
    </rPh>
    <rPh sb="99" eb="100">
      <t>イソ</t>
    </rPh>
    <rPh sb="111" eb="113">
      <t>ショウシ</t>
    </rPh>
    <rPh sb="113" eb="116">
      <t>コウレイカ</t>
    </rPh>
    <rPh sb="117" eb="118">
      <t>トモナ</t>
    </rPh>
    <rPh sb="119" eb="121">
      <t>ジンコウ</t>
    </rPh>
    <rPh sb="121" eb="123">
      <t>ゲンショウ</t>
    </rPh>
    <rPh sb="124" eb="126">
      <t>シセツ</t>
    </rPh>
    <rPh sb="127" eb="130">
      <t>ロウキュウカ</t>
    </rPh>
    <rPh sb="131" eb="133">
      <t>リッチ</t>
    </rPh>
    <rPh sb="133" eb="134">
      <t>トウ</t>
    </rPh>
    <rPh sb="135" eb="138">
      <t>アクジョウケン</t>
    </rPh>
    <rPh sb="139" eb="140">
      <t>カサ</t>
    </rPh>
    <rPh sb="143" eb="144">
      <t>ムズカ</t>
    </rPh>
    <rPh sb="146" eb="148">
      <t>モンダイ</t>
    </rPh>
    <rPh sb="157" eb="159">
      <t>タカサキ</t>
    </rPh>
    <rPh sb="159" eb="161">
      <t>シュウラク</t>
    </rPh>
    <rPh sb="162" eb="164">
      <t>セイカツ</t>
    </rPh>
    <rPh sb="164" eb="166">
      <t>カンキョウ</t>
    </rPh>
    <rPh sb="167" eb="169">
      <t>カイゼン</t>
    </rPh>
    <rPh sb="170" eb="172">
      <t>コウシュウ</t>
    </rPh>
    <rPh sb="172" eb="174">
      <t>エイセイ</t>
    </rPh>
    <rPh sb="174" eb="176">
      <t>コウジョウ</t>
    </rPh>
    <rPh sb="180" eb="183">
      <t>スイセンカ</t>
    </rPh>
    <rPh sb="184" eb="186">
      <t>フキュウ</t>
    </rPh>
    <rPh sb="186" eb="188">
      <t>コウジョウ</t>
    </rPh>
    <rPh sb="188" eb="190">
      <t>タイサク</t>
    </rPh>
    <rPh sb="192" eb="193">
      <t>ト</t>
    </rPh>
    <rPh sb="194" eb="195">
      <t>ク</t>
    </rPh>
    <rPh sb="196" eb="198">
      <t>カノウ</t>
    </rPh>
    <rPh sb="203" eb="205">
      <t>カイゼン</t>
    </rPh>
    <rPh sb="206" eb="207">
      <t>オコナ</t>
    </rPh>
    <phoneticPr fontId="4"/>
  </si>
  <si>
    <t>　五島市下水道事業（漁業集落排水事業）は、平成14年9月に漁業集落排水事業として供用を開始している。現在、五島市三井楽町高崎地区において32世帯55人が利用している。
　同地区は少子高齢化による人口減少が進み、収益的収支比率、経費回収率、施設利用率が低迷し、汚水処理原価は類似団体平均より高くなっている。
　このような状況であるため、下水道料金の値上げや利用率向上の取り組みなどにより経営健全化を図るべきところであるが、利用料金については上水道料金との兼ね合いが、利用率向上については高崎地区以外の地域との位置関係（近隣地域との距離が遠い。）などがあり対応が困難な状況となっている。
　</t>
    <rPh sb="1" eb="4">
      <t>ゴトウシ</t>
    </rPh>
    <rPh sb="4" eb="7">
      <t>ゲスイドウ</t>
    </rPh>
    <rPh sb="7" eb="9">
      <t>ジギョウ</t>
    </rPh>
    <rPh sb="10" eb="12">
      <t>ギョギョウ</t>
    </rPh>
    <rPh sb="12" eb="14">
      <t>シュウラク</t>
    </rPh>
    <rPh sb="14" eb="16">
      <t>ハイスイ</t>
    </rPh>
    <rPh sb="16" eb="18">
      <t>ジギョウ</t>
    </rPh>
    <rPh sb="21" eb="23">
      <t>ヘイセイ</t>
    </rPh>
    <rPh sb="25" eb="26">
      <t>ネン</t>
    </rPh>
    <rPh sb="27" eb="28">
      <t>ガツ</t>
    </rPh>
    <rPh sb="29" eb="31">
      <t>ギョギョウ</t>
    </rPh>
    <rPh sb="31" eb="33">
      <t>シュウラク</t>
    </rPh>
    <rPh sb="33" eb="35">
      <t>ハイスイ</t>
    </rPh>
    <rPh sb="35" eb="37">
      <t>ジギョウ</t>
    </rPh>
    <rPh sb="40" eb="42">
      <t>キョウヨウ</t>
    </rPh>
    <rPh sb="43" eb="45">
      <t>カイシ</t>
    </rPh>
    <rPh sb="50" eb="52">
      <t>ゲンザイ</t>
    </rPh>
    <rPh sb="53" eb="55">
      <t>ゴトウ</t>
    </rPh>
    <rPh sb="55" eb="56">
      <t>シ</t>
    </rPh>
    <rPh sb="56" eb="60">
      <t>ミイラクチョウ</t>
    </rPh>
    <rPh sb="60" eb="62">
      <t>タカサキ</t>
    </rPh>
    <rPh sb="62" eb="64">
      <t>チク</t>
    </rPh>
    <rPh sb="70" eb="72">
      <t>セタイ</t>
    </rPh>
    <rPh sb="74" eb="75">
      <t>ニン</t>
    </rPh>
    <rPh sb="76" eb="78">
      <t>リヨウ</t>
    </rPh>
    <rPh sb="85" eb="88">
      <t>ドウチク</t>
    </rPh>
    <rPh sb="89" eb="91">
      <t>ショウシ</t>
    </rPh>
    <rPh sb="91" eb="94">
      <t>コウレイカ</t>
    </rPh>
    <rPh sb="97" eb="99">
      <t>ジンコウ</t>
    </rPh>
    <rPh sb="99" eb="101">
      <t>ゲンショウ</t>
    </rPh>
    <rPh sb="102" eb="103">
      <t>スス</t>
    </rPh>
    <rPh sb="144" eb="145">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</si>
</sst>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FC-44C7-8483-2BA62366DC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formatCode="#,##0.00;&quot;△&quot;#,##0.00">
                  <c:v>0</c:v>
                </c:pt>
                <c:pt idx="3">
                  <c:v>0.09</c:v>
                </c:pt>
                <c:pt idx="4">
                  <c:v>0.02</c:v>
                </c:pt>
              </c:numCache>
            </c:numRef>
          </c:val>
          <c:smooth val="0"/>
          <c:extLst>
            <c:ext xmlns:c16="http://schemas.microsoft.com/office/drawing/2014/chart" uri="{C3380CC4-5D6E-409C-BE32-E72D297353CC}">
              <c16:uniqueId val="{00000001-5CFC-44C7-8483-2BA62366DC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11.11</c:v>
                </c:pt>
                <c:pt idx="1">
                  <c:v>12.35</c:v>
                </c:pt>
                <c:pt idx="2">
                  <c:v>12.35</c:v>
                </c:pt>
                <c:pt idx="3">
                  <c:v>12.35</c:v>
                </c:pt>
                <c:pt idx="4">
                  <c:v>12.35</c:v>
                </c:pt>
              </c:numCache>
            </c:numRef>
          </c:val>
          <c:extLst>
            <c:ext xmlns:c16="http://schemas.microsoft.com/office/drawing/2014/chart" uri="{C3380CC4-5D6E-409C-BE32-E72D297353CC}">
              <c16:uniqueId val="{00000000-0ECC-4467-B4B3-55208FEAC9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29.4</c:v>
                </c:pt>
                <c:pt idx="3">
                  <c:v>33.21</c:v>
                </c:pt>
                <c:pt idx="4">
                  <c:v>32.229999999999997</c:v>
                </c:pt>
              </c:numCache>
            </c:numRef>
          </c:val>
          <c:smooth val="0"/>
          <c:extLst>
            <c:ext xmlns:c16="http://schemas.microsoft.com/office/drawing/2014/chart" uri="{C3380CC4-5D6E-409C-BE32-E72D297353CC}">
              <c16:uniqueId val="{00000001-0ECC-4467-B4B3-55208FEAC9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70.91</c:v>
                </c:pt>
                <c:pt idx="1">
                  <c:v>66.67</c:v>
                </c:pt>
                <c:pt idx="2">
                  <c:v>67.8</c:v>
                </c:pt>
                <c:pt idx="3">
                  <c:v>69.489999999999995</c:v>
                </c:pt>
                <c:pt idx="4">
                  <c:v>78.180000000000007</c:v>
                </c:pt>
              </c:numCache>
            </c:numRef>
          </c:val>
          <c:extLst>
            <c:ext xmlns:c16="http://schemas.microsoft.com/office/drawing/2014/chart" uri="{C3380CC4-5D6E-409C-BE32-E72D297353CC}">
              <c16:uniqueId val="{00000000-A734-4213-81A0-6E14D98E41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63.77</c:v>
                </c:pt>
                <c:pt idx="3">
                  <c:v>79.98</c:v>
                </c:pt>
                <c:pt idx="4">
                  <c:v>80.8</c:v>
                </c:pt>
              </c:numCache>
            </c:numRef>
          </c:val>
          <c:smooth val="0"/>
          <c:extLst>
            <c:ext xmlns:c16="http://schemas.microsoft.com/office/drawing/2014/chart" uri="{C3380CC4-5D6E-409C-BE32-E72D297353CC}">
              <c16:uniqueId val="{00000001-A734-4213-81A0-6E14D98E41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54.76</c:v>
                </c:pt>
                <c:pt idx="2">
                  <c:v>57.56</c:v>
                </c:pt>
                <c:pt idx="3">
                  <c:v>51.75</c:v>
                </c:pt>
                <c:pt idx="4">
                  <c:v>55.68</c:v>
                </c:pt>
              </c:numCache>
            </c:numRef>
          </c:val>
          <c:extLst>
            <c:ext xmlns:c16="http://schemas.microsoft.com/office/drawing/2014/chart" uri="{C3380CC4-5D6E-409C-BE32-E72D297353CC}">
              <c16:uniqueId val="{00000000-7425-4CD6-9164-13530E6349B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5-4CD6-9164-13530E6349B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91-4E6F-B310-79B7E34970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91-4E6F-B310-79B7E34970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29-4D49-8658-43A9C07E459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29-4D49-8658-43A9C07E459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5A-4D3F-B198-22F23A1A03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5A-4D3F-B198-22F23A1A03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5-4034-895D-4AD0888AB97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5-4034-895D-4AD0888AB97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5647.87</c:v>
                </c:pt>
                <c:pt idx="4" formatCode="#,##0.00;&quot;△&quot;#,##0.00;&quot;-&quot;">
                  <c:v>5127</c:v>
                </c:pt>
              </c:numCache>
            </c:numRef>
          </c:val>
          <c:extLst>
            <c:ext xmlns:c16="http://schemas.microsoft.com/office/drawing/2014/chart" uri="{C3380CC4-5D6E-409C-BE32-E72D297353CC}">
              <c16:uniqueId val="{00000000-65FD-43FA-B9CD-C81178F1D9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1700.42</c:v>
                </c:pt>
                <c:pt idx="3">
                  <c:v>1060.8599999999999</c:v>
                </c:pt>
                <c:pt idx="4">
                  <c:v>1006.65</c:v>
                </c:pt>
              </c:numCache>
            </c:numRef>
          </c:val>
          <c:smooth val="0"/>
          <c:extLst>
            <c:ext xmlns:c16="http://schemas.microsoft.com/office/drawing/2014/chart" uri="{C3380CC4-5D6E-409C-BE32-E72D297353CC}">
              <c16:uniqueId val="{00000001-65FD-43FA-B9CD-C81178F1D9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31.56</c:v>
                </c:pt>
                <c:pt idx="1">
                  <c:v>31.37</c:v>
                </c:pt>
                <c:pt idx="2">
                  <c:v>25.84</c:v>
                </c:pt>
                <c:pt idx="3">
                  <c:v>35.04</c:v>
                </c:pt>
                <c:pt idx="4">
                  <c:v>27.76</c:v>
                </c:pt>
              </c:numCache>
            </c:numRef>
          </c:val>
          <c:extLst>
            <c:ext xmlns:c16="http://schemas.microsoft.com/office/drawing/2014/chart" uri="{C3380CC4-5D6E-409C-BE32-E72D297353CC}">
              <c16:uniqueId val="{00000000-25DE-4589-A48A-E406E184F7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34.51</c:v>
                </c:pt>
                <c:pt idx="3">
                  <c:v>45.81</c:v>
                </c:pt>
                <c:pt idx="4">
                  <c:v>43.43</c:v>
                </c:pt>
              </c:numCache>
            </c:numRef>
          </c:val>
          <c:smooth val="0"/>
          <c:extLst>
            <c:ext xmlns:c16="http://schemas.microsoft.com/office/drawing/2014/chart" uri="{C3380CC4-5D6E-409C-BE32-E72D297353CC}">
              <c16:uniqueId val="{00000001-25DE-4589-A48A-E406E184F7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610.11</c:v>
                </c:pt>
                <c:pt idx="1">
                  <c:v>548.71</c:v>
                </c:pt>
                <c:pt idx="2">
                  <c:v>661.91</c:v>
                </c:pt>
                <c:pt idx="3">
                  <c:v>481.61</c:v>
                </c:pt>
                <c:pt idx="4">
                  <c:v>779.96</c:v>
                </c:pt>
              </c:numCache>
            </c:numRef>
          </c:val>
          <c:extLst>
            <c:ext xmlns:c16="http://schemas.microsoft.com/office/drawing/2014/chart" uri="{C3380CC4-5D6E-409C-BE32-E72D297353CC}">
              <c16:uniqueId val="{00000000-6B8C-488B-9893-53A70EA606A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476.11</c:v>
                </c:pt>
                <c:pt idx="3">
                  <c:v>383.92</c:v>
                </c:pt>
                <c:pt idx="4">
                  <c:v>400.44</c:v>
                </c:pt>
              </c:numCache>
            </c:numRef>
          </c:val>
          <c:smooth val="0"/>
          <c:extLst>
            <c:ext xmlns:c16="http://schemas.microsoft.com/office/drawing/2014/chart" uri="{C3380CC4-5D6E-409C-BE32-E72D297353CC}">
              <c16:uniqueId val="{00000001-6B8C-488B-9893-53A70EA606A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五島市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37092</v>
      </c>
      <c r="AM8" s="68"/>
      <c r="AN8" s="68"/>
      <c r="AO8" s="68"/>
      <c r="AP8" s="68"/>
      <c r="AQ8" s="68"/>
      <c r="AR8" s="68"/>
      <c r="AS8" s="68"/>
      <c r="AT8" s="67">
        <f>データ!T6</f>
        <v>420.1</v>
      </c>
      <c r="AU8" s="67"/>
      <c r="AV8" s="67"/>
      <c r="AW8" s="67"/>
      <c r="AX8" s="67"/>
      <c r="AY8" s="67"/>
      <c r="AZ8" s="67"/>
      <c r="BA8" s="67"/>
      <c r="BB8" s="67">
        <f>データ!U6</f>
        <v>88.29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0.15</v>
      </c>
      <c r="Q10" s="67"/>
      <c r="R10" s="67"/>
      <c r="S10" s="67"/>
      <c r="T10" s="67"/>
      <c r="U10" s="67"/>
      <c r="V10" s="67"/>
      <c r="W10" s="67">
        <f>データ!Q6</f>
        <v>100</v>
      </c>
      <c r="X10" s="67"/>
      <c r="Y10" s="67"/>
      <c r="Z10" s="67"/>
      <c r="AA10" s="67"/>
      <c r="AB10" s="67"/>
      <c r="AC10" s="67"/>
      <c r="AD10" s="68">
        <f>データ!R6</f>
        <v>3240</v>
      </c>
      <c r="AE10" s="68"/>
      <c r="AF10" s="68"/>
      <c r="AG10" s="68"/>
      <c r="AH10" s="68"/>
      <c r="AI10" s="68"/>
      <c r="AJ10" s="68"/>
      <c r="AK10" s="2"/>
      <c r="AL10" s="68">
        <f>データ!V6</f>
        <v>55</v>
      </c>
      <c r="AM10" s="68"/>
      <c r="AN10" s="68"/>
      <c r="AO10" s="68"/>
      <c r="AP10" s="68"/>
      <c r="AQ10" s="68"/>
      <c r="AR10" s="68"/>
      <c r="AS10" s="68"/>
      <c r="AT10" s="67">
        <f>データ!W6</f>
        <v>0.14000000000000001</v>
      </c>
      <c r="AU10" s="67"/>
      <c r="AV10" s="67"/>
      <c r="AW10" s="67"/>
      <c r="AX10" s="67"/>
      <c r="AY10" s="67"/>
      <c r="AZ10" s="67"/>
      <c r="BA10" s="67"/>
      <c r="BB10" s="67">
        <f>データ!X6</f>
        <v>392.86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【973.20】</v>
      </c>
      <c r="I86" s="26" t="str">
        <f>データ!CA6</f>
        <v>【45.14】</v>
      </c>
      <c r="J86" s="26" t="str">
        <f>データ!CL6</f>
        <v>【377.19】</v>
      </c>
      <c r="K86" s="26" t="str">
        <f>データ!CW6</f>
        <v>【33.69】</v>
      </c>
      <c r="L86" s="26" t="str">
        <f>データ!DH6</f>
        <v>【80.08】</v>
      </c>
      <c r="M86" s="26" t="s">
        <v>43</v>
      </c>
      <c r="N86" s="26" t="s">
        <v>44</v>
      </c>
      <c r="O86" s="26" t="str">
        <f>データ!EO6</f>
        <v>【0.04】</v>
      </c>
    </row>
  </sheetData>
  <sheetProtection algorithmName="SHA-512" hashValue="kXZfibHNYXFkj4V/JkeZPPUt3dH6DTUgkgMx31FajuZh56RMEiyeagcapvIvFuOGQCQPWfooNztY4d2eCJ+v0w==" saltValue="Emg60viulkFAMO3aZNTj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422118</v>
      </c>
      <c r="D6" s="33">
        <f t="shared" si="3"/>
        <v>47</v>
      </c>
      <c r="E6" s="33">
        <f t="shared" si="3"/>
        <v>17</v>
      </c>
      <c r="F6" s="33">
        <f t="shared" si="3"/>
        <v>6</v>
      </c>
      <c r="G6" s="33">
        <f t="shared" si="3"/>
        <v>0</v>
      </c>
      <c r="H6" s="33" t="str">
        <f t="shared" si="3"/>
        <v>長崎県　五島市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0.15</v>
      </c>
      <c r="Q6" s="34">
        <f t="shared" si="3"/>
        <v>100</v>
      </c>
      <c r="R6" s="34">
        <f t="shared" si="3"/>
        <v>3240</v>
      </c>
      <c r="S6" s="34">
        <f t="shared" si="3"/>
        <v>37092</v>
      </c>
      <c r="T6" s="34">
        <f t="shared" si="3"/>
        <v>420.1</v>
      </c>
      <c r="U6" s="34">
        <f t="shared" si="3"/>
        <v>88.29</v>
      </c>
      <c r="V6" s="34">
        <f t="shared" si="3"/>
        <v>55</v>
      </c>
      <c r="W6" s="34">
        <f t="shared" si="3"/>
        <v>0.14000000000000001</v>
      </c>
      <c r="X6" s="34">
        <f t="shared" si="3"/>
        <v>392.86</v>
      </c>
      <c r="Y6" s="35">
        <f>IF(Y7="",NA(),Y7)</f>
        <v>100</v>
      </c>
      <c r="Z6" s="35">
        <f t="shared" ref="Z6:AH6" si="4">IF(Z7="",NA(),Z7)</f>
        <v>54.76</v>
      </c>
      <c r="AA6" s="35">
        <f t="shared" si="4"/>
        <v>57.56</v>
      </c>
      <c r="AB6" s="35">
        <f t="shared" si="4"/>
        <v>51.75</v>
      </c>
      <c r="AC6" s="35">
        <f t="shared" si="4"/>
        <v>55.68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5647.87</v>
      </c>
      <c r="BJ6" s="35">
        <f t="shared" si="7"/>
        <v>5127</v>
      </c>
      <c r="BK6" s="35">
        <f t="shared" si="7"/>
        <v>1741.94</v>
      </c>
      <c r="BL6" s="35">
        <f t="shared" si="7"/>
        <v>1451.54</v>
      </c>
      <c r="BM6" s="35">
        <f t="shared" si="7"/>
        <v>1700.42</v>
      </c>
      <c r="BN6" s="35">
        <f t="shared" si="7"/>
        <v>1060.8599999999999</v>
      </c>
      <c r="BO6" s="35">
        <f t="shared" si="7"/>
        <v>1006.65</v>
      </c>
      <c r="BP6" s="34" t="str">
        <f>IF(BP7="","",IF(BP7="-","【-】","【"&amp;SUBSTITUTE(TEXT(BP7,"#,##0.00"),"-","△")&amp;"】"))</f>
        <v>【973.20】</v>
      </c>
      <c r="BQ6" s="35">
        <f>IF(BQ7="",NA(),BQ7)</f>
        <v>31.56</v>
      </c>
      <c r="BR6" s="35">
        <f t="shared" ref="BR6:BZ6" si="8">IF(BR7="",NA(),BR7)</f>
        <v>31.37</v>
      </c>
      <c r="BS6" s="35">
        <f t="shared" si="8"/>
        <v>25.84</v>
      </c>
      <c r="BT6" s="35">
        <f t="shared" si="8"/>
        <v>35.04</v>
      </c>
      <c r="BU6" s="35">
        <f t="shared" si="8"/>
        <v>27.76</v>
      </c>
      <c r="BV6" s="35">
        <f t="shared" si="8"/>
        <v>33.86</v>
      </c>
      <c r="BW6" s="35">
        <f t="shared" si="8"/>
        <v>33.58</v>
      </c>
      <c r="BX6" s="35">
        <f t="shared" si="8"/>
        <v>34.51</v>
      </c>
      <c r="BY6" s="35">
        <f t="shared" si="8"/>
        <v>45.81</v>
      </c>
      <c r="BZ6" s="35">
        <f t="shared" si="8"/>
        <v>43.43</v>
      </c>
      <c r="CA6" s="34" t="str">
        <f>IF(CA7="","",IF(CA7="-","【-】","【"&amp;SUBSTITUTE(TEXT(CA7,"#,##0.00"),"-","△")&amp;"】"))</f>
        <v>【45.14】</v>
      </c>
      <c r="CB6" s="35">
        <f>IF(CB7="",NA(),CB7)</f>
        <v>610.11</v>
      </c>
      <c r="CC6" s="35">
        <f t="shared" ref="CC6:CK6" si="9">IF(CC7="",NA(),CC7)</f>
        <v>548.71</v>
      </c>
      <c r="CD6" s="35">
        <f t="shared" si="9"/>
        <v>661.91</v>
      </c>
      <c r="CE6" s="35">
        <f t="shared" si="9"/>
        <v>481.61</v>
      </c>
      <c r="CF6" s="35">
        <f t="shared" si="9"/>
        <v>779.96</v>
      </c>
      <c r="CG6" s="35">
        <f t="shared" si="9"/>
        <v>510.15</v>
      </c>
      <c r="CH6" s="35">
        <f t="shared" si="9"/>
        <v>514.39</v>
      </c>
      <c r="CI6" s="35">
        <f t="shared" si="9"/>
        <v>476.11</v>
      </c>
      <c r="CJ6" s="35">
        <f t="shared" si="9"/>
        <v>383.92</v>
      </c>
      <c r="CK6" s="35">
        <f t="shared" si="9"/>
        <v>400.44</v>
      </c>
      <c r="CL6" s="34" t="str">
        <f>IF(CL7="","",IF(CL7="-","【-】","【"&amp;SUBSTITUTE(TEXT(CL7,"#,##0.00"),"-","△")&amp;"】"))</f>
        <v>【377.19】</v>
      </c>
      <c r="CM6" s="35">
        <f>IF(CM7="",NA(),CM7)</f>
        <v>11.11</v>
      </c>
      <c r="CN6" s="35">
        <f t="shared" ref="CN6:CV6" si="10">IF(CN7="",NA(),CN7)</f>
        <v>12.35</v>
      </c>
      <c r="CO6" s="35">
        <f t="shared" si="10"/>
        <v>12.35</v>
      </c>
      <c r="CP6" s="35">
        <f t="shared" si="10"/>
        <v>12.35</v>
      </c>
      <c r="CQ6" s="35">
        <f t="shared" si="10"/>
        <v>12.35</v>
      </c>
      <c r="CR6" s="35">
        <f t="shared" si="10"/>
        <v>29.86</v>
      </c>
      <c r="CS6" s="35">
        <f t="shared" si="10"/>
        <v>29.28</v>
      </c>
      <c r="CT6" s="35">
        <f t="shared" si="10"/>
        <v>29.4</v>
      </c>
      <c r="CU6" s="35">
        <f t="shared" si="10"/>
        <v>33.21</v>
      </c>
      <c r="CV6" s="35">
        <f t="shared" si="10"/>
        <v>32.229999999999997</v>
      </c>
      <c r="CW6" s="34" t="str">
        <f>IF(CW7="","",IF(CW7="-","【-】","【"&amp;SUBSTITUTE(TEXT(CW7,"#,##0.00"),"-","△")&amp;"】"))</f>
        <v>【33.69】</v>
      </c>
      <c r="CX6" s="35">
        <f>IF(CX7="",NA(),CX7)</f>
        <v>70.91</v>
      </c>
      <c r="CY6" s="35">
        <f t="shared" ref="CY6:DG6" si="11">IF(CY7="",NA(),CY7)</f>
        <v>66.67</v>
      </c>
      <c r="CZ6" s="35">
        <f t="shared" si="11"/>
        <v>67.8</v>
      </c>
      <c r="DA6" s="35">
        <f t="shared" si="11"/>
        <v>69.489999999999995</v>
      </c>
      <c r="DB6" s="35">
        <f t="shared" si="11"/>
        <v>78.180000000000007</v>
      </c>
      <c r="DC6" s="35">
        <f t="shared" si="11"/>
        <v>65.95</v>
      </c>
      <c r="DD6" s="35">
        <f t="shared" si="11"/>
        <v>66.819999999999993</v>
      </c>
      <c r="DE6" s="35">
        <f t="shared" si="11"/>
        <v>63.77</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4">
        <f t="shared" si="14"/>
        <v>0</v>
      </c>
      <c r="EM6" s="35">
        <f t="shared" si="14"/>
        <v>0.09</v>
      </c>
      <c r="EN6" s="35">
        <f t="shared" si="14"/>
        <v>0.02</v>
      </c>
      <c r="EO6" s="34" t="str">
        <f>IF(EO7="","",IF(EO7="-","【-】","【"&amp;SUBSTITUTE(TEXT(EO7,"#,##0.00"),"-","△")&amp;"】"))</f>
        <v>【0.04】</v>
      </c>
    </row>
    <row r="7" spans="1:145" s="36" customFormat="1" x14ac:dyDescent="0.15">
      <c r="A7" s="28"/>
      <c r="B7" s="37">
        <v>2018</v>
      </c>
      <c r="C7" s="37">
        <v>422118</v>
      </c>
      <c r="D7" s="37">
        <v>47</v>
      </c>
      <c r="E7" s="37">
        <v>17</v>
      </c>
      <c r="F7" s="37">
        <v>6</v>
      </c>
      <c r="G7" s="37">
        <v>0</v>
      </c>
      <c r="H7" s="37" t="s">
        <v>98</v>
      </c>
      <c r="I7" s="37" t="s">
        <v>99</v>
      </c>
      <c r="J7" s="37" t="s">
        <v>100</v>
      </c>
      <c r="K7" s="37" t="s">
        <v>101</v>
      </c>
      <c r="L7" s="37" t="s">
        <v>102</v>
      </c>
      <c r="M7" s="37" t="s">
        <v>103</v>
      </c>
      <c r="N7" s="38" t="s">
        <v>104</v>
      </c>
      <c r="O7" s="38" t="s">
        <v>105</v>
      </c>
      <c r="P7" s="38">
        <v>0.15</v>
      </c>
      <c r="Q7" s="38">
        <v>100</v>
      </c>
      <c r="R7" s="38">
        <v>3240</v>
      </c>
      <c r="S7" s="38">
        <v>37092</v>
      </c>
      <c r="T7" s="38">
        <v>420.1</v>
      </c>
      <c r="U7" s="38">
        <v>88.29</v>
      </c>
      <c r="V7" s="38">
        <v>55</v>
      </c>
      <c r="W7" s="38">
        <v>0.14000000000000001</v>
      </c>
      <c r="X7" s="38">
        <v>392.86</v>
      </c>
      <c r="Y7" s="38">
        <v>100</v>
      </c>
      <c r="Z7" s="38">
        <v>54.76</v>
      </c>
      <c r="AA7" s="38">
        <v>57.56</v>
      </c>
      <c r="AB7" s="38">
        <v>51.75</v>
      </c>
      <c r="AC7" s="38">
        <v>55.68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5647.87</v>
      </c>
      <c r="BJ7" s="38">
        <v>5127</v>
      </c>
      <c r="BK7" s="38">
        <v>1741.94</v>
      </c>
      <c r="BL7" s="38">
        <v>1451.54</v>
      </c>
      <c r="BM7" s="38">
        <v>1700.42</v>
      </c>
      <c r="BN7" s="38">
        <v>1060.8599999999999</v>
      </c>
      <c r="BO7" s="38">
        <v>1006.65</v>
      </c>
      <c r="BP7" s="38">
        <v>973.2</v>
      </c>
      <c r="BQ7" s="38">
        <v>31.56</v>
      </c>
      <c r="BR7" s="38">
        <v>31.37</v>
      </c>
      <c r="BS7" s="38">
        <v>25.84</v>
      </c>
      <c r="BT7" s="38">
        <v>35.04</v>
      </c>
      <c r="BU7" s="38">
        <v>27.76</v>
      </c>
      <c r="BV7" s="38">
        <v>33.86</v>
      </c>
      <c r="BW7" s="38">
        <v>33.58</v>
      </c>
      <c r="BX7" s="38">
        <v>34.51</v>
      </c>
      <c r="BY7" s="38">
        <v>45.81</v>
      </c>
      <c r="BZ7" s="38">
        <v>43.43</v>
      </c>
      <c r="CA7" s="38">
        <v>45.14</v>
      </c>
      <c r="CB7" s="38">
        <v>610.11</v>
      </c>
      <c r="CC7" s="38">
        <v>548.71</v>
      </c>
      <c r="CD7" s="38">
        <v>661.91</v>
      </c>
      <c r="CE7" s="38">
        <v>481.61</v>
      </c>
      <c r="CF7" s="38">
        <v>779.96</v>
      </c>
      <c r="CG7" s="38">
        <v>510.15</v>
      </c>
      <c r="CH7" s="38">
        <v>514.39</v>
      </c>
      <c r="CI7" s="38">
        <v>476.11</v>
      </c>
      <c r="CJ7" s="38">
        <v>383.92</v>
      </c>
      <c r="CK7" s="38">
        <v>400.44</v>
      </c>
      <c r="CL7" s="38">
        <v>377.19</v>
      </c>
      <c r="CM7" s="38">
        <v>11.11</v>
      </c>
      <c r="CN7" s="38">
        <v>12.35</v>
      </c>
      <c r="CO7" s="38">
        <v>12.35</v>
      </c>
      <c r="CP7" s="38">
        <v>12.35</v>
      </c>
      <c r="CQ7" s="38">
        <v>12.35</v>
      </c>
      <c r="CR7" s="38">
        <v>29.86</v>
      </c>
      <c r="CS7" s="38">
        <v>29.28</v>
      </c>
      <c r="CT7" s="38">
        <v>29.4</v>
      </c>
      <c r="CU7" s="38">
        <v>33.21</v>
      </c>
      <c r="CV7" s="38">
        <v>32.229999999999997</v>
      </c>
      <c r="CW7" s="38">
        <v>33.69</v>
      </c>
      <c r="CX7" s="38">
        <v>70.91</v>
      </c>
      <c r="CY7" s="38">
        <v>66.67</v>
      </c>
      <c r="CZ7" s="38">
        <v>67.8</v>
      </c>
      <c r="DA7" s="38">
        <v>69.489999999999995</v>
      </c>
      <c r="DB7" s="38">
        <v>78.180000000000007</v>
      </c>
      <c r="DC7" s="38">
        <v>65.95</v>
      </c>
      <c r="DD7" s="38">
        <v>66.819999999999993</v>
      </c>
      <c r="DE7" s="38">
        <v>63.77</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2020-02-05T12:33:29Z</cp:lastPrinted>
  <dcterms:created xsi:type="dcterms:W3CDTF">2019-12-05T05:25:53Z</dcterms:created>
  <dcterms:modified xsi:type="dcterms:W3CDTF">2020-02-13T06:53:00Z</dcterms:modified>
  <cp:category/>
</cp:coreProperties>
</file>