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1\02_公営企業に係る経営比較分析表（平成30年度決算）の分析等について\04_市町→県\12_雲仙市\下水道課\"/>
    </mc:Choice>
  </mc:AlternateContent>
  <xr:revisionPtr revIDLastSave="0" documentId="13_ncr:1_{A30FE167-C659-42D5-B286-A61E2EA339CD}" xr6:coauthVersionLast="36" xr6:coauthVersionMax="36" xr10:uidLastSave="{00000000-0000-0000-0000-000000000000}"/>
  <workbookProtection workbookAlgorithmName="SHA-512" workbookHashValue="Y3+WKjwtecKZvG0H5K1rCvHmhQnXWIICUQhOUw7HNQyanryE+cn80YR1IPaX6c7l/mhoP6Z9YQIELp7+skZ21A==" workbookSaltValue="y6JL3PfsfiwNIRj+OHQAtA=="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AD10" i="4"/>
  <c r="P10" i="4"/>
  <c r="I10" i="4"/>
  <c r="B10" i="4"/>
  <c r="AT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<sst xmlns="http://schemas.openxmlformats.org/spreadsheetml/2006/main" count="228" uniqueCount="114">
  <si>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</si>
  <si>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</si>
  <si>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</si>
  <si>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</si>
  <si>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</si>
  <si>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</si>
  <si>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</si>
  <si>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</si>
  <si>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</si>
  <si>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</si>
  <si>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</si>
  <si>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</si>
  <si>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</si>
  <si>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</si>
  <si>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</si>
  <si>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</si>
  <si>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</si>
  <si>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</si>
  <si>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</si>
  <si>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</si>
  <si>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</si>
  <si>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</si>
  <si>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</si>
  <si>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</si>
  <si>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</si>
  <si>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</si>
  <si>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</si>
  <si>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</si>
  <si>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</si>
  <si>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</si>
  <si>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</si>
  <si>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</si>
  <si>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</si>
  <si>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</si>
  <si>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</si>
  <si>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</si>
  <si>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</si>
  <si>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</si>
  <si>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</si>
  <si>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</si>
  <si>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</si>
  <si>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</si>
  <si>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</si>
  <si>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</si>
  <si>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</si>
  <si>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</si>
  <si>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</si>
  <si>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</si>
  <si>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</si>
  <si>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</si>
  <si>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</si>
  <si>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</si>
  <si>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</si>
  <si>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</si>
  <si>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</si>
  <si>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</si>
  <si>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</si>
  <si>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</si>
  <si>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</si>
  <si>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</si>
  <si>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</si>
  <si>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</si>
  <si>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</si>
  <si>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</si>
  <si>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</si>
  <si>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</si>
  <si>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</si>
  <si>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</si>
  <si>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</si>
  <si>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</si>
  <si>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</si>
  <si>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</si>
  <si>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</si>
  <si>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</si>
  <si>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</si>
  <si>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</si>
  <si>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</si>
  <si>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</si>
  <si>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</si>
  <si>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</si>
  <si>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</si>
  <si>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</si>
  <si>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</si>
  <si>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</si>
  <si>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</si>
  <si>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</si>
  <si>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</si>
  <si>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</si>
  <si>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</si>
  <si>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</si>
  <si>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</si>
  <si>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</si>
  <si>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</si>
  <si>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</si>
  <si>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</si>
  <si>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</si>
  <si>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</si>
  <si>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</si>
  <si>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</si>
  <si>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</si>
  <si>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</si>
  <si>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</si>
  <si>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</si>
  <si>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</si>
  <si>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</si>
  <si>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</si>
  <si>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</si>
  <si>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</si>
  <si>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</si>
  <si>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</si>
  <si>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</si>
  <si>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公共下水道事業は、平成7年度から着手しており整備は終了している。処理場施設や管渠の耐用年数は経過していないが、電気設備等については計画的に改修する必要がある。</t>
    <phoneticPr fontId="4"/>
  </si>
  <si>
    <t>　公共下水道事業は、汚水処理費用が増加したことに伴い、昨年度と比較すると、「経費回収率」の減によって類似団体平均値より低い値であり、「汚水処理原価」の増によって平均値より高い値となっている。
　また、使用料収入は横ばいであり、使用料以外の収入に依存している状況である。
　戸別訪問などによる水洗化人口及び有収水量の増加による適正な使用料収入の確保を目指すとともに、将来の地方債償還金の負担が増大にならないよう考慮しながら、計画的に施設の更新を行う必要がある。
※平成28年度「企業債残高対事業規模比率」については、決算統計24表1行16列（地方債償還資金に係る一般会計の負担額として定めた金額）が未計上のため異常値となっている。</t>
    <rPh sb="10" eb="12">
      <t>オスイ</t>
    </rPh>
    <rPh sb="12" eb="14">
      <t>ショリ</t>
    </rPh>
    <rPh sb="14" eb="16">
      <t>ヒヨウ</t>
    </rPh>
    <rPh sb="17" eb="19">
      <t>ゾウカ</t>
    </rPh>
    <rPh sb="24" eb="25">
      <t>トモナ</t>
    </rPh>
    <rPh sb="27" eb="30">
      <t>サクネンド</t>
    </rPh>
    <rPh sb="31" eb="33">
      <t>ヒカク</t>
    </rPh>
    <rPh sb="38" eb="40">
      <t>ケイヒ</t>
    </rPh>
    <rPh sb="40" eb="42">
      <t>カイシュウ</t>
    </rPh>
    <rPh sb="42" eb="43">
      <t>リツ</t>
    </rPh>
    <rPh sb="45" eb="46">
      <t>ゲン</t>
    </rPh>
    <rPh sb="59" eb="60">
      <t>ヒク</t>
    </rPh>
    <rPh sb="61" eb="62">
      <t>アタイ</t>
    </rPh>
    <rPh sb="67" eb="69">
      <t>オスイ</t>
    </rPh>
    <rPh sb="69" eb="71">
      <t>ショリ</t>
    </rPh>
    <rPh sb="71" eb="73">
      <t>ゲンカ</t>
    </rPh>
    <rPh sb="75" eb="76">
      <t>ゾウ</t>
    </rPh>
    <rPh sb="80" eb="82">
      <t>ヘイキン</t>
    </rPh>
    <rPh sb="82" eb="83">
      <t>チ</t>
    </rPh>
    <rPh sb="85" eb="86">
      <t>タカ</t>
    </rPh>
    <rPh sb="87" eb="88">
      <t>アタイ</t>
    </rPh>
    <rPh sb="232" eb="234">
      <t>ヘイセイ</t>
    </rPh>
    <rPh sb="236" eb="238">
      <t>ネンド</t>
    </rPh>
    <rPh sb="258" eb="260">
      <t>ケッサン</t>
    </rPh>
    <rPh sb="260" eb="262">
      <t>トウケイ</t>
    </rPh>
    <rPh sb="264" eb="265">
      <t>ヒョウ</t>
    </rPh>
    <rPh sb="266" eb="267">
      <t>ギョウ</t>
    </rPh>
    <rPh sb="269" eb="270">
      <t>レツ</t>
    </rPh>
    <rPh sb="271" eb="274">
      <t>チホウサイ</t>
    </rPh>
    <rPh sb="274" eb="276">
      <t>ショウカン</t>
    </rPh>
    <rPh sb="276" eb="278">
      <t>シキン</t>
    </rPh>
    <rPh sb="279" eb="280">
      <t>カカ</t>
    </rPh>
    <rPh sb="281" eb="283">
      <t>イッパン</t>
    </rPh>
    <rPh sb="283" eb="285">
      <t>カイケイ</t>
    </rPh>
    <rPh sb="286" eb="288">
      <t>フタン</t>
    </rPh>
    <rPh sb="288" eb="289">
      <t>ガク</t>
    </rPh>
    <rPh sb="292" eb="293">
      <t>サダ</t>
    </rPh>
    <rPh sb="295" eb="296">
      <t>キン</t>
    </rPh>
    <rPh sb="296" eb="297">
      <t>ガク</t>
    </rPh>
    <rPh sb="299" eb="300">
      <t>ミ</t>
    </rPh>
    <rPh sb="300" eb="302">
      <t>ケイジョウ</t>
    </rPh>
    <rPh sb="305" eb="308">
      <t>イジョウチ</t>
    </rPh>
    <phoneticPr fontId="4"/>
  </si>
  <si>
    <t>　公共下水道事業は平成13年度に供用開始している。
　経営改善のために、汚水処理費の削減と水洗化率の向上を目指し、料金収入の増加による経費回収率の向上を図る。
　また、平成28年度から令和元年度までの4年間の予定で公営企業へ移行するための事業を実施している。
 資産や財政状況を把握し、地方債元利償還金などの推移を考慮しながら、施設設備の改修を計画的に行い、経営健全化を図って行く必要がある。</t>
    <rPh sb="50" eb="52">
      <t>コウジョウ</t>
    </rPh>
    <rPh sb="53" eb="55">
      <t>メザ</t>
    </rPh>
    <rPh sb="57" eb="59">
      <t>リョウキン</t>
    </rPh>
    <rPh sb="59" eb="61">
      <t>シュウニュウ</t>
    </rPh>
    <rPh sb="67" eb="69">
      <t>ケイヒ</t>
    </rPh>
    <rPh sb="69" eb="71">
      <t>カイシュウ</t>
    </rPh>
    <rPh sb="71" eb="72">
      <t>リツ</t>
    </rPh>
    <rPh sb="73" eb="75">
      <t>コウジョウ</t>
    </rPh>
    <rPh sb="84" eb="86">
      <t>ヘイセイ</t>
    </rPh>
    <rPh sb="92" eb="94">
      <t>レイワ</t>
    </rPh>
    <rPh sb="94" eb="95">
      <t>ガン</t>
    </rPh>
    <rPh sb="104" eb="106">
      <t>ヨテイ</t>
    </rPh>
    <rPh sb="107" eb="109">
      <t>コウエイ</t>
    </rPh>
    <rPh sb="109" eb="111">
      <t>キギョウ</t>
    </rPh>
    <rPh sb="112" eb="114">
      <t>イコウ</t>
    </rPh>
    <rPh sb="119" eb="121">
      <t>ジギョウ</t>
    </rPh>
    <rPh sb="122" eb="124">
      <t>ジッシ</t>
    </rPh>
    <rPh sb="131" eb="133">
      <t>シサン</t>
    </rPh>
    <rPh sb="179" eb="181">
      <t>ケイエイ</t>
    </rPh>
    <rPh sb="181" eb="184">
      <t>ケンゼンカ</t>
    </rPh>
    <rPh sb="185" eb="186">
      <t>ハカ</t>
    </rPh>
    <rPh sb="188" eb="189">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</si>
</sst>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justify" vertical="top" wrapText="1"/>
      <protection locked="0"/>
    </xf>
    <xf numFmtId="0" fontId="15" fillId="0" borderId="0" xfId="0" applyFont="1" applyBorder="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B7-4495-BD61-174CA9C7DA1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0.33</c:v>
                </c:pt>
                <c:pt idx="2">
                  <c:v>0.15</c:v>
                </c:pt>
                <c:pt idx="3">
                  <c:v>0.16</c:v>
                </c:pt>
                <c:pt idx="4">
                  <c:v>0.13</c:v>
                </c:pt>
              </c:numCache>
            </c:numRef>
          </c:val>
          <c:smooth val="0"/>
          <c:extLst>
            <c:ext xmlns:c16="http://schemas.microsoft.com/office/drawing/2014/chart" uri="{C3380CC4-5D6E-409C-BE32-E72D297353CC}">
              <c16:uniqueId val="{00000001-44B7-4495-BD61-174CA9C7DA1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30.35</c:v>
                </c:pt>
                <c:pt idx="1">
                  <c:v>31.26</c:v>
                </c:pt>
                <c:pt idx="2">
                  <c:v>32.71</c:v>
                </c:pt>
                <c:pt idx="3">
                  <c:v>32.71</c:v>
                </c:pt>
                <c:pt idx="4">
                  <c:v>32.869999999999997</c:v>
                </c:pt>
              </c:numCache>
            </c:numRef>
          </c:val>
          <c:extLst>
            <c:ext xmlns:c16="http://schemas.microsoft.com/office/drawing/2014/chart" uri="{C3380CC4-5D6E-409C-BE32-E72D297353CC}">
              <c16:uniqueId val="{00000000-F7F3-4573-95C1-DA58C702018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41.63</c:v>
                </c:pt>
                <c:pt idx="1">
                  <c:v>44.89</c:v>
                </c:pt>
                <c:pt idx="2">
                  <c:v>53.51</c:v>
                </c:pt>
                <c:pt idx="3">
                  <c:v>53.5</c:v>
                </c:pt>
                <c:pt idx="4">
                  <c:v>52.58</c:v>
                </c:pt>
              </c:numCache>
            </c:numRef>
          </c:val>
          <c:smooth val="0"/>
          <c:extLst>
            <c:ext xmlns:c16="http://schemas.microsoft.com/office/drawing/2014/chart" uri="{C3380CC4-5D6E-409C-BE32-E72D297353CC}">
              <c16:uniqueId val="{00000001-F7F3-4573-95C1-DA58C702018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59.46</c:v>
                </c:pt>
                <c:pt idx="1">
                  <c:v>61.01</c:v>
                </c:pt>
                <c:pt idx="2">
                  <c:v>62.73</c:v>
                </c:pt>
                <c:pt idx="3">
                  <c:v>63.16</c:v>
                </c:pt>
                <c:pt idx="4">
                  <c:v>64.2</c:v>
                </c:pt>
              </c:numCache>
            </c:numRef>
          </c:val>
          <c:extLst>
            <c:ext xmlns:c16="http://schemas.microsoft.com/office/drawing/2014/chart" uri="{C3380CC4-5D6E-409C-BE32-E72D297353CC}">
              <c16:uniqueId val="{00000000-77E1-47B6-A6E8-9A6BB2BD8F5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66.33</c:v>
                </c:pt>
                <c:pt idx="1">
                  <c:v>64.89</c:v>
                </c:pt>
                <c:pt idx="2">
                  <c:v>83.91</c:v>
                </c:pt>
                <c:pt idx="3">
                  <c:v>83.51</c:v>
                </c:pt>
                <c:pt idx="4">
                  <c:v>83.02</c:v>
                </c:pt>
              </c:numCache>
            </c:numRef>
          </c:val>
          <c:smooth val="0"/>
          <c:extLst>
            <c:ext xmlns:c16="http://schemas.microsoft.com/office/drawing/2014/chart" uri="{C3380CC4-5D6E-409C-BE32-E72D297353CC}">
              <c16:uniqueId val="{00000001-77E1-47B6-A6E8-9A6BB2BD8F5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68.58</c:v>
                </c:pt>
                <c:pt idx="1">
                  <c:v>67.75</c:v>
                </c:pt>
                <c:pt idx="2">
                  <c:v>75.5</c:v>
                </c:pt>
                <c:pt idx="3">
                  <c:v>97.28</c:v>
                </c:pt>
                <c:pt idx="4">
                  <c:v>93.11</c:v>
                </c:pt>
              </c:numCache>
            </c:numRef>
          </c:val>
          <c:extLst>
            <c:ext xmlns:c16="http://schemas.microsoft.com/office/drawing/2014/chart" uri="{C3380CC4-5D6E-409C-BE32-E72D297353CC}">
              <c16:uniqueId val="{00000000-9E3B-4CC4-B7EC-EFA531B7BA0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3B-4CC4-B7EC-EFA531B7BA0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9E3-4533-A8B1-28D0B9188C7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E3-4533-A8B1-28D0B9188C7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0E-4FBD-8729-9BB8E3CFED6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0E-4FBD-8729-9BB8E3CFED6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CD6-4305-BF37-575D3E629CC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D6-4305-BF37-575D3E629CC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86-488D-83C3-FE9E27CC05A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86-488D-83C3-FE9E27CC05A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1158.22</c:v>
                </c:pt>
                <c:pt idx="1">
                  <c:v>1024.8499999999999</c:v>
                </c:pt>
                <c:pt idx="2">
                  <c:v>2524</c:v>
                </c:pt>
                <c:pt idx="3">
                  <c:v>30.04</c:v>
                </c:pt>
                <c:pt idx="4">
                  <c:v>23.91</c:v>
                </c:pt>
              </c:numCache>
            </c:numRef>
          </c:val>
          <c:extLst>
            <c:ext xmlns:c16="http://schemas.microsoft.com/office/drawing/2014/chart" uri="{C3380CC4-5D6E-409C-BE32-E72D297353CC}">
              <c16:uniqueId val="{00000000-AFF2-4ADB-AF8F-563A23F18CA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1315.67</c:v>
                </c:pt>
                <c:pt idx="1">
                  <c:v>1240.1600000000001</c:v>
                </c:pt>
                <c:pt idx="2">
                  <c:v>1111.31</c:v>
                </c:pt>
                <c:pt idx="3">
                  <c:v>966.33</c:v>
                </c:pt>
                <c:pt idx="4">
                  <c:v>958.81</c:v>
                </c:pt>
              </c:numCache>
            </c:numRef>
          </c:val>
          <c:smooth val="0"/>
          <c:extLst>
            <c:ext xmlns:c16="http://schemas.microsoft.com/office/drawing/2014/chart" uri="{C3380CC4-5D6E-409C-BE32-E72D297353CC}">
              <c16:uniqueId val="{00000001-AFF2-4ADB-AF8F-563A23F18CA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33.58</c:v>
                </c:pt>
                <c:pt idx="1">
                  <c:v>34.17</c:v>
                </c:pt>
                <c:pt idx="2">
                  <c:v>36.1</c:v>
                </c:pt>
                <c:pt idx="3">
                  <c:v>74.040000000000006</c:v>
                </c:pt>
                <c:pt idx="4">
                  <c:v>61.96</c:v>
                </c:pt>
              </c:numCache>
            </c:numRef>
          </c:val>
          <c:extLst>
            <c:ext xmlns:c16="http://schemas.microsoft.com/office/drawing/2014/chart" uri="{C3380CC4-5D6E-409C-BE32-E72D297353CC}">
              <c16:uniqueId val="{00000000-6CE5-497E-BC1B-5AFAE03A4C4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60.78</c:v>
                </c:pt>
                <c:pt idx="1">
                  <c:v>60.17</c:v>
                </c:pt>
                <c:pt idx="2">
                  <c:v>75.540000000000006</c:v>
                </c:pt>
                <c:pt idx="3">
                  <c:v>81.739999999999995</c:v>
                </c:pt>
                <c:pt idx="4">
                  <c:v>82.88</c:v>
                </c:pt>
              </c:numCache>
            </c:numRef>
          </c:val>
          <c:smooth val="0"/>
          <c:extLst>
            <c:ext xmlns:c16="http://schemas.microsoft.com/office/drawing/2014/chart" uri="{C3380CC4-5D6E-409C-BE32-E72D297353CC}">
              <c16:uniqueId val="{00000001-6CE5-497E-BC1B-5AFAE03A4C4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453.55</c:v>
                </c:pt>
                <c:pt idx="1">
                  <c:v>446.96</c:v>
                </c:pt>
                <c:pt idx="2">
                  <c:v>425.78</c:v>
                </c:pt>
                <c:pt idx="3">
                  <c:v>207</c:v>
                </c:pt>
                <c:pt idx="4">
                  <c:v>248.13</c:v>
                </c:pt>
              </c:numCache>
            </c:numRef>
          </c:val>
          <c:extLst>
            <c:ext xmlns:c16="http://schemas.microsoft.com/office/drawing/2014/chart" uri="{C3380CC4-5D6E-409C-BE32-E72D297353CC}">
              <c16:uniqueId val="{00000000-8F36-4A22-9591-4117DD36DDE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276.26</c:v>
                </c:pt>
                <c:pt idx="1">
                  <c:v>281.52999999999997</c:v>
                </c:pt>
                <c:pt idx="2">
                  <c:v>207.96</c:v>
                </c:pt>
                <c:pt idx="3">
                  <c:v>194.31</c:v>
                </c:pt>
                <c:pt idx="4">
                  <c:v>190.99</c:v>
                </c:pt>
              </c:numCache>
            </c:numRef>
          </c:val>
          <c:smooth val="0"/>
          <c:extLst>
            <c:ext xmlns:c16="http://schemas.microsoft.com/office/drawing/2014/chart" uri="{C3380CC4-5D6E-409C-BE32-E72D297353CC}">
              <c16:uniqueId val="{00000001-8F36-4A22-9591-4117DD36DDE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 zoomScaleNormal="100" workbookViewId="0">
      <selection activeCell="CD73" sqref="CD7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雲仙市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Cc2</v>
      </c>
      <c r="X8" s="71"/>
      <c r="Y8" s="71"/>
      <c r="Z8" s="71"/>
      <c r="AA8" s="71"/>
      <c r="AB8" s="71"/>
      <c r="AC8" s="71"/>
      <c r="AD8" s="72" t="str">
        <f>データ!$M$6</f>
        <v>非設置</v>
      </c>
      <c r="AE8" s="72"/>
      <c r="AF8" s="72"/>
      <c r="AG8" s="72"/>
      <c r="AH8" s="72"/>
      <c r="AI8" s="72"/>
      <c r="AJ8" s="72"/>
      <c r="AK8" s="3"/>
      <c r="AL8" s="68">
        <f>データ!S6</f>
        <v>44041</v>
      </c>
      <c r="AM8" s="68"/>
      <c r="AN8" s="68"/>
      <c r="AO8" s="68"/>
      <c r="AP8" s="68"/>
      <c r="AQ8" s="68"/>
      <c r="AR8" s="68"/>
      <c r="AS8" s="68"/>
      <c r="AT8" s="67">
        <f>データ!T6</f>
        <v>214.31</v>
      </c>
      <c r="AU8" s="67"/>
      <c r="AV8" s="67"/>
      <c r="AW8" s="67"/>
      <c r="AX8" s="67"/>
      <c r="AY8" s="67"/>
      <c r="AZ8" s="67"/>
      <c r="BA8" s="67"/>
      <c r="BB8" s="67">
        <f>データ!U6</f>
        <v>205.5</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10.11</v>
      </c>
      <c r="Q10" s="67"/>
      <c r="R10" s="67"/>
      <c r="S10" s="67"/>
      <c r="T10" s="67"/>
      <c r="U10" s="67"/>
      <c r="V10" s="67"/>
      <c r="W10" s="67">
        <f>データ!Q6</f>
        <v>71.02</v>
      </c>
      <c r="X10" s="67"/>
      <c r="Y10" s="67"/>
      <c r="Z10" s="67"/>
      <c r="AA10" s="67"/>
      <c r="AB10" s="67"/>
      <c r="AC10" s="67"/>
      <c r="AD10" s="68">
        <f>データ!R6</f>
        <v>3020</v>
      </c>
      <c r="AE10" s="68"/>
      <c r="AF10" s="68"/>
      <c r="AG10" s="68"/>
      <c r="AH10" s="68"/>
      <c r="AI10" s="68"/>
      <c r="AJ10" s="68"/>
      <c r="AK10" s="2"/>
      <c r="AL10" s="68">
        <f>データ!V6</f>
        <v>4410</v>
      </c>
      <c r="AM10" s="68"/>
      <c r="AN10" s="68"/>
      <c r="AO10" s="68"/>
      <c r="AP10" s="68"/>
      <c r="AQ10" s="68"/>
      <c r="AR10" s="68"/>
      <c r="AS10" s="68"/>
      <c r="AT10" s="67">
        <f>データ!W6</f>
        <v>1.62</v>
      </c>
      <c r="AU10" s="67"/>
      <c r="AV10" s="67"/>
      <c r="AW10" s="67"/>
      <c r="AX10" s="67"/>
      <c r="AY10" s="67"/>
      <c r="AZ10" s="67"/>
      <c r="BA10" s="67"/>
      <c r="BB10" s="67">
        <f>データ!X6</f>
        <v>2722.22</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fleY1O/KyTjFpZcAY36khC3995hGoxrb/PhSca7eTItAyy+q2dEYzKD6l89BRB5CwoXgLKY7qu8L1a3MzCl2Ng==" saltValue="Uo0onCuCoNp+Hvsy29nHA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422134</v>
      </c>
      <c r="D6" s="33">
        <f t="shared" si="3"/>
        <v>47</v>
      </c>
      <c r="E6" s="33">
        <f t="shared" si="3"/>
        <v>17</v>
      </c>
      <c r="F6" s="33">
        <f t="shared" si="3"/>
        <v>1</v>
      </c>
      <c r="G6" s="33">
        <f t="shared" si="3"/>
        <v>0</v>
      </c>
      <c r="H6" s="33" t="str">
        <f t="shared" si="3"/>
        <v>長崎県　雲仙市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10.11</v>
      </c>
      <c r="Q6" s="34">
        <f t="shared" si="3"/>
        <v>71.02</v>
      </c>
      <c r="R6" s="34">
        <f t="shared" si="3"/>
        <v>3020</v>
      </c>
      <c r="S6" s="34">
        <f t="shared" si="3"/>
        <v>44041</v>
      </c>
      <c r="T6" s="34">
        <f t="shared" si="3"/>
        <v>214.31</v>
      </c>
      <c r="U6" s="34">
        <f t="shared" si="3"/>
        <v>205.5</v>
      </c>
      <c r="V6" s="34">
        <f t="shared" si="3"/>
        <v>4410</v>
      </c>
      <c r="W6" s="34">
        <f t="shared" si="3"/>
        <v>1.62</v>
      </c>
      <c r="X6" s="34">
        <f t="shared" si="3"/>
        <v>2722.22</v>
      </c>
      <c r="Y6" s="35">
        <f>IF(Y7="",NA(),Y7)</f>
        <v>68.58</v>
      </c>
      <c r="Z6" s="35">
        <f t="shared" ref="Z6:AH6" si="4">IF(Z7="",NA(),Z7)</f>
        <v>67.75</v>
      </c>
      <c r="AA6" s="35">
        <f t="shared" si="4"/>
        <v>75.5</v>
      </c>
      <c r="AB6" s="35">
        <f t="shared" si="4"/>
        <v>97.28</v>
      </c>
      <c r="AC6" s="35">
        <f t="shared" si="4"/>
        <v>93.11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1158.22</v>
      </c>
      <c r="BG6" s="35">
        <f t="shared" ref="BG6:BO6" si="7">IF(BG7="",NA(),BG7)</f>
        <v>1024.8499999999999</v>
      </c>
      <c r="BH6" s="35">
        <f t="shared" si="7"/>
        <v>2524</v>
      </c>
      <c r="BI6" s="35">
        <f t="shared" si="7"/>
        <v>30.04</v>
      </c>
      <c r="BJ6" s="35">
        <f t="shared" si="7"/>
        <v>23.91</v>
      </c>
      <c r="BK6" s="35">
        <f t="shared" si="7"/>
        <v>1315.67</v>
      </c>
      <c r="BL6" s="35">
        <f t="shared" si="7"/>
        <v>1240.1600000000001</v>
      </c>
      <c r="BM6" s="35">
        <f t="shared" si="7"/>
        <v>1111.31</v>
      </c>
      <c r="BN6" s="35">
        <f t="shared" si="7"/>
        <v>966.33</v>
      </c>
      <c r="BO6" s="35">
        <f t="shared" si="7"/>
        <v>958.81</v>
      </c>
      <c r="BP6" s="34" t="str">
        <f>IF(BP7="","",IF(BP7="-","【-】","【"&amp;SUBSTITUTE(TEXT(BP7,"#,##0.00"),"-","△")&amp;"】"))</f>
        <v>【682.78】</v>
      </c>
      <c r="BQ6" s="35">
        <f>IF(BQ7="",NA(),BQ7)</f>
        <v>33.58</v>
      </c>
      <c r="BR6" s="35">
        <f t="shared" ref="BR6:BZ6" si="8">IF(BR7="",NA(),BR7)</f>
        <v>34.17</v>
      </c>
      <c r="BS6" s="35">
        <f t="shared" si="8"/>
        <v>36.1</v>
      </c>
      <c r="BT6" s="35">
        <f t="shared" si="8"/>
        <v>74.040000000000006</v>
      </c>
      <c r="BU6" s="35">
        <f t="shared" si="8"/>
        <v>61.96</v>
      </c>
      <c r="BV6" s="35">
        <f t="shared" si="8"/>
        <v>60.78</v>
      </c>
      <c r="BW6" s="35">
        <f t="shared" si="8"/>
        <v>60.17</v>
      </c>
      <c r="BX6" s="35">
        <f t="shared" si="8"/>
        <v>75.540000000000006</v>
      </c>
      <c r="BY6" s="35">
        <f t="shared" si="8"/>
        <v>81.739999999999995</v>
      </c>
      <c r="BZ6" s="35">
        <f t="shared" si="8"/>
        <v>82.88</v>
      </c>
      <c r="CA6" s="34" t="str">
        <f>IF(CA7="","",IF(CA7="-","【-】","【"&amp;SUBSTITUTE(TEXT(CA7,"#,##0.00"),"-","△")&amp;"】"))</f>
        <v>【100.91】</v>
      </c>
      <c r="CB6" s="35">
        <f>IF(CB7="",NA(),CB7)</f>
        <v>453.55</v>
      </c>
      <c r="CC6" s="35">
        <f t="shared" ref="CC6:CK6" si="9">IF(CC7="",NA(),CC7)</f>
        <v>446.96</v>
      </c>
      <c r="CD6" s="35">
        <f t="shared" si="9"/>
        <v>425.78</v>
      </c>
      <c r="CE6" s="35">
        <f t="shared" si="9"/>
        <v>207</v>
      </c>
      <c r="CF6" s="35">
        <f t="shared" si="9"/>
        <v>248.13</v>
      </c>
      <c r="CG6" s="35">
        <f t="shared" si="9"/>
        <v>276.26</v>
      </c>
      <c r="CH6" s="35">
        <f t="shared" si="9"/>
        <v>281.52999999999997</v>
      </c>
      <c r="CI6" s="35">
        <f t="shared" si="9"/>
        <v>207.96</v>
      </c>
      <c r="CJ6" s="35">
        <f t="shared" si="9"/>
        <v>194.31</v>
      </c>
      <c r="CK6" s="35">
        <f t="shared" si="9"/>
        <v>190.99</v>
      </c>
      <c r="CL6" s="34" t="str">
        <f>IF(CL7="","",IF(CL7="-","【-】","【"&amp;SUBSTITUTE(TEXT(CL7,"#,##0.00"),"-","△")&amp;"】"))</f>
        <v>【136.86】</v>
      </c>
      <c r="CM6" s="35">
        <f>IF(CM7="",NA(),CM7)</f>
        <v>30.35</v>
      </c>
      <c r="CN6" s="35">
        <f t="shared" ref="CN6:CV6" si="10">IF(CN7="",NA(),CN7)</f>
        <v>31.26</v>
      </c>
      <c r="CO6" s="35">
        <f t="shared" si="10"/>
        <v>32.71</v>
      </c>
      <c r="CP6" s="35">
        <f t="shared" si="10"/>
        <v>32.71</v>
      </c>
      <c r="CQ6" s="35">
        <f t="shared" si="10"/>
        <v>32.869999999999997</v>
      </c>
      <c r="CR6" s="35">
        <f t="shared" si="10"/>
        <v>41.63</v>
      </c>
      <c r="CS6" s="35">
        <f t="shared" si="10"/>
        <v>44.89</v>
      </c>
      <c r="CT6" s="35">
        <f t="shared" si="10"/>
        <v>53.51</v>
      </c>
      <c r="CU6" s="35">
        <f t="shared" si="10"/>
        <v>53.5</v>
      </c>
      <c r="CV6" s="35">
        <f t="shared" si="10"/>
        <v>52.58</v>
      </c>
      <c r="CW6" s="34" t="str">
        <f>IF(CW7="","",IF(CW7="-","【-】","【"&amp;SUBSTITUTE(TEXT(CW7,"#,##0.00"),"-","△")&amp;"】"))</f>
        <v>【58.98】</v>
      </c>
      <c r="CX6" s="35">
        <f>IF(CX7="",NA(),CX7)</f>
        <v>59.46</v>
      </c>
      <c r="CY6" s="35">
        <f t="shared" ref="CY6:DG6" si="11">IF(CY7="",NA(),CY7)</f>
        <v>61.01</v>
      </c>
      <c r="CZ6" s="35">
        <f t="shared" si="11"/>
        <v>62.73</v>
      </c>
      <c r="DA6" s="35">
        <f t="shared" si="11"/>
        <v>63.16</v>
      </c>
      <c r="DB6" s="35">
        <f t="shared" si="11"/>
        <v>64.2</v>
      </c>
      <c r="DC6" s="35">
        <f t="shared" si="11"/>
        <v>66.33</v>
      </c>
      <c r="DD6" s="35">
        <f t="shared" si="11"/>
        <v>64.89</v>
      </c>
      <c r="DE6" s="35">
        <f t="shared" si="11"/>
        <v>83.91</v>
      </c>
      <c r="DF6" s="35">
        <f t="shared" si="11"/>
        <v>83.51</v>
      </c>
      <c r="DG6" s="35">
        <f t="shared" si="11"/>
        <v>83.02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0.16</v>
      </c>
      <c r="EK6" s="35">
        <f t="shared" si="14"/>
        <v>0.33</v>
      </c>
      <c r="EL6" s="35">
        <f t="shared" si="14"/>
        <v>0.15</v>
      </c>
      <c r="EM6" s="35">
        <f t="shared" si="14"/>
        <v>0.16</v>
      </c>
      <c r="EN6" s="35">
        <f t="shared" si="14"/>
        <v>0.13</v>
      </c>
      <c r="EO6" s="34" t="str">
        <f>IF(EO7="","",IF(EO7="-","【-】","【"&amp;SUBSTITUTE(TEXT(EO7,"#,##0.00"),"-","△")&amp;"】"))</f>
        <v>【0.23】</v>
      </c>
    </row>
    <row r="7" spans="1:145" s="36" customFormat="1" x14ac:dyDescent="0.15">
      <c r="A7" s="28"/>
      <c r="B7" s="37">
        <v>2018</v>
      </c>
      <c r="C7" s="37">
        <v>422134</v>
      </c>
      <c r="D7" s="37">
        <v>47</v>
      </c>
      <c r="E7" s="37">
        <v>17</v>
      </c>
      <c r="F7" s="37">
        <v>1</v>
      </c>
      <c r="G7" s="37">
        <v>0</v>
      </c>
      <c r="H7" s="37" t="s">
        <v>98</v>
      </c>
      <c r="I7" s="37" t="s">
        <v>99</v>
      </c>
      <c r="J7" s="37" t="s">
        <v>100</v>
      </c>
      <c r="K7" s="37" t="s">
        <v>101</v>
      </c>
      <c r="L7" s="37" t="s">
        <v>102</v>
      </c>
      <c r="M7" s="37" t="s">
        <v>103</v>
      </c>
      <c r="N7" s="38" t="s">
        <v>104</v>
      </c>
      <c r="O7" s="38" t="s">
        <v>105</v>
      </c>
      <c r="P7" s="38">
        <v>10.11</v>
      </c>
      <c r="Q7" s="38">
        <v>71.02</v>
      </c>
      <c r="R7" s="38">
        <v>3020</v>
      </c>
      <c r="S7" s="38">
        <v>44041</v>
      </c>
      <c r="T7" s="38">
        <v>214.31</v>
      </c>
      <c r="U7" s="38">
        <v>205.5</v>
      </c>
      <c r="V7" s="38">
        <v>4410</v>
      </c>
      <c r="W7" s="38">
        <v>1.62</v>
      </c>
      <c r="X7" s="38">
        <v>2722.22</v>
      </c>
      <c r="Y7" s="38">
        <v>68.58</v>
      </c>
      <c r="Z7" s="38">
        <v>67.75</v>
      </c>
      <c r="AA7" s="38">
        <v>75.5</v>
      </c>
      <c r="AB7" s="38">
        <v>97.28</v>
      </c>
      <c r="AC7" s="38">
        <v>93.11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1158.22</v>
      </c>
      <c r="BG7" s="38">
        <v>1024.8499999999999</v>
      </c>
      <c r="BH7" s="38">
        <v>2524</v>
      </c>
      <c r="BI7" s="38">
        <v>30.04</v>
      </c>
      <c r="BJ7" s="38">
        <v>23.91</v>
      </c>
      <c r="BK7" s="38">
        <v>1315.67</v>
      </c>
      <c r="BL7" s="38">
        <v>1240.1600000000001</v>
      </c>
      <c r="BM7" s="38">
        <v>1111.31</v>
      </c>
      <c r="BN7" s="38">
        <v>966.33</v>
      </c>
      <c r="BO7" s="38">
        <v>958.81</v>
      </c>
      <c r="BP7" s="38">
        <v>682.78</v>
      </c>
      <c r="BQ7" s="38">
        <v>33.58</v>
      </c>
      <c r="BR7" s="38">
        <v>34.17</v>
      </c>
      <c r="BS7" s="38">
        <v>36.1</v>
      </c>
      <c r="BT7" s="38">
        <v>74.040000000000006</v>
      </c>
      <c r="BU7" s="38">
        <v>61.96</v>
      </c>
      <c r="BV7" s="38">
        <v>60.78</v>
      </c>
      <c r="BW7" s="38">
        <v>60.17</v>
      </c>
      <c r="BX7" s="38">
        <v>75.540000000000006</v>
      </c>
      <c r="BY7" s="38">
        <v>81.739999999999995</v>
      </c>
      <c r="BZ7" s="38">
        <v>82.88</v>
      </c>
      <c r="CA7" s="38">
        <v>100.91</v>
      </c>
      <c r="CB7" s="38">
        <v>453.55</v>
      </c>
      <c r="CC7" s="38">
        <v>446.96</v>
      </c>
      <c r="CD7" s="38">
        <v>425.78</v>
      </c>
      <c r="CE7" s="38">
        <v>207</v>
      </c>
      <c r="CF7" s="38">
        <v>248.13</v>
      </c>
      <c r="CG7" s="38">
        <v>276.26</v>
      </c>
      <c r="CH7" s="38">
        <v>281.52999999999997</v>
      </c>
      <c r="CI7" s="38">
        <v>207.96</v>
      </c>
      <c r="CJ7" s="38">
        <v>194.31</v>
      </c>
      <c r="CK7" s="38">
        <v>190.99</v>
      </c>
      <c r="CL7" s="38">
        <v>136.86000000000001</v>
      </c>
      <c r="CM7" s="38">
        <v>30.35</v>
      </c>
      <c r="CN7" s="38">
        <v>31.26</v>
      </c>
      <c r="CO7" s="38">
        <v>32.71</v>
      </c>
      <c r="CP7" s="38">
        <v>32.71</v>
      </c>
      <c r="CQ7" s="38">
        <v>32.869999999999997</v>
      </c>
      <c r="CR7" s="38">
        <v>41.63</v>
      </c>
      <c r="CS7" s="38">
        <v>44.89</v>
      </c>
      <c r="CT7" s="38">
        <v>53.51</v>
      </c>
      <c r="CU7" s="38">
        <v>53.5</v>
      </c>
      <c r="CV7" s="38">
        <v>52.58</v>
      </c>
      <c r="CW7" s="38">
        <v>58.98</v>
      </c>
      <c r="CX7" s="38">
        <v>59.46</v>
      </c>
      <c r="CY7" s="38">
        <v>61.01</v>
      </c>
      <c r="CZ7" s="38">
        <v>62.73</v>
      </c>
      <c r="DA7" s="38">
        <v>63.16</v>
      </c>
      <c r="DB7" s="38">
        <v>64.2</v>
      </c>
      <c r="DC7" s="38">
        <v>66.33</v>
      </c>
      <c r="DD7" s="38">
        <v>64.89</v>
      </c>
      <c r="DE7" s="38">
        <v>83.91</v>
      </c>
      <c r="DF7" s="38">
        <v>83.51</v>
      </c>
      <c r="DG7" s="38">
        <v>83.02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0.16</v>
      </c>
      <c r="EK7" s="38">
        <v>0.33</v>
      </c>
      <c r="EL7" s="38">
        <v>0.15</v>
      </c>
      <c r="EM7" s="38">
        <v>0.16</v>
      </c>
      <c r="EN7" s="38">
        <v>0.13</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磯 大志朗</cp:lastModifiedBy>
  <cp:lastPrinted>2020-02-13T23:55:01Z</cp:lastPrinted>
  <dcterms:created xsi:type="dcterms:W3CDTF">2019-12-05T05:07:43Z</dcterms:created>
  <dcterms:modified xsi:type="dcterms:W3CDTF">2020-02-14T08:18:10Z</dcterms:modified>
  <cp:category/>
</cp:coreProperties>
</file>