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4_市町→県\12_雲仙市\下水道課\"/>
    </mc:Choice>
  </mc:AlternateContent>
  <xr:revisionPtr revIDLastSave="0" documentId="13_ncr:1_{4ACB1E4C-3236-4C0B-A896-05BB68D65FBE}" xr6:coauthVersionLast="36" xr6:coauthVersionMax="36" xr10:uidLastSave="{00000000-0000-0000-0000-000000000000}"/>
  <workbookProtection workbookAlgorithmName="SHA-512" workbookHashValue="aALk6sD1s1SECdfFDgvj4hvw091SuDQHn6U84G1XC94gOIoRSD6TfZ3F3ZR2F+wFiY9iJ6QQMSpldk4TRn0bKg==" workbookSaltValue="jD0g/Cq3lY+fomNrsx5qP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AL10" i="4"/>
  <c r="AD10" i="4"/>
  <c r="B10" i="4"/>
  <c r="AT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<sst xmlns="http://schemas.openxmlformats.org/spreadsheetml/2006/main" count="228" uniqueCount="114">
  <si>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</si>
  <si>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</si>
  <si>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</si>
  <si>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</si>
  <si>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</si>
  <si>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</si>
  <si>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</si>
  <si>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</si>
  <si>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</si>
  <si>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</si>
  <si>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</si>
  <si>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</si>
  <si>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</si>
  <si>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</si>
  <si>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</si>
  <si>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</si>
  <si>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</si>
  <si>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</si>
  <si>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</si>
  <si>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</si>
  <si>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</si>
  <si>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</si>
  <si>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</si>
  <si>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</si>
  <si>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</si>
  <si>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</si>
  <si>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</si>
  <si>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</si>
  <si>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</si>
  <si>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</si>
  <si>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</si>
  <si>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</si>
  <si>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</si>
  <si>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</si>
  <si>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</si>
  <si>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</si>
  <si>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</si>
  <si>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</si>
  <si>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</si>
  <si>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</si>
  <si>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</si>
  <si>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</si>
  <si>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</si>
  <si>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</si>
  <si>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</si>
  <si>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</si>
  <si>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</si>
  <si>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</si>
  <si>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</si>
  <si>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</si>
  <si>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</si>
  <si>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</si>
  <si>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</si>
  <si>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</si>
  <si>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</si>
  <si>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</si>
  <si>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</si>
  <si>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</si>
  <si>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</si>
  <si>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</si>
  <si>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</si>
  <si>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</si>
  <si>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</si>
  <si>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</si>
  <si>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</si>
  <si>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</si>
  <si>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</si>
  <si>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</si>
  <si>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</si>
  <si>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</si>
  <si>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</si>
  <si>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</si>
  <si>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</si>
  <si>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</si>
  <si>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</si>
  <si>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</si>
  <si>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</si>
  <si>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</si>
  <si>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</si>
  <si>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</si>
  <si>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</si>
  <si>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</si>
  <si>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</si>
  <si>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</si>
  <si>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</si>
  <si>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</si>
  <si>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</si>
  <si>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</si>
  <si>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</si>
  <si>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</si>
  <si>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</si>
  <si>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</si>
  <si>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</si>
  <si>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</si>
  <si>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</si>
  <si>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</si>
  <si>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</si>
  <si>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</si>
  <si>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雲仙市</t>
  </si>
  <si>
    <t>法非適用</t>
  </si>
  <si>
    <t>下水道事業</t>
  </si>
  <si>
    <t>特定環境保全公共下水道</t>
  </si>
  <si>
    <t>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</si>
  <si>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</si>
  <si>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</si>
  <si>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</si>
  <si>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</si>
  <si>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</si>
  <si>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</si>
  <si>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</si>
  <si>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</si>
  <si>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 特定環境保全公共下水道事業は、汚水処理費用が増加したことに伴い、昨年度と比較すると、「経費回収率」の減及び「汚水処理原価」の増となり、類似団体平均値を下回る値となっている。
　また、使用料収入は横ばいであり、使用料以外の収入に依存している状況である。。
　経営改善のためには、適正な使用料収入の確保や汚水処理費の削減が必要であるが、吾妻・瑞穂地区については、整備終了から間もないこともあり、「水洗化率」が低い状況であるため、戸別訪問などを強化し、水洗化人口及び有収水量の増加を目指すとともに、将来の地方債償還金の負担が増大にならないよう考慮しながら、計画的に施設の更新を行う必要がある。
※平成28年度「企業債残高対事業規模比率」については、決算統計24表1行16列（地方債償還資金に係る一般会計の負担額として定めた金額）が未計上のため異常値となっている。</t>
    <rPh sb="24" eb="26">
      <t>ゾウカ</t>
    </rPh>
    <rPh sb="34" eb="37">
      <t>サクネンド</t>
    </rPh>
    <rPh sb="38" eb="40">
      <t>ヒカク</t>
    </rPh>
    <rPh sb="52" eb="53">
      <t>ゲン</t>
    </rPh>
    <rPh sb="64" eb="65">
      <t>ゾウ</t>
    </rPh>
    <rPh sb="77" eb="79">
      <t>シタマワ</t>
    </rPh>
    <rPh sb="161" eb="163">
      <t>ヒツヨウ</t>
    </rPh>
    <rPh sb="221" eb="223">
      <t>キョウカ</t>
    </rPh>
    <phoneticPr fontId="4"/>
  </si>
  <si>
    <t>　特定環境保全公共下水道事業は、3処理区あり、雲仙地区（昭和51年着手）、吾妻地区（平成11年着手）、瑞穂地区（平成13年着手）である。
　吾妻、瑞穂地区の整備については、平成26年で整備はほぼ完了しており、処理場施設、電気設備等及び管渠の耐用年数を経過していない。
　雲仙地区については、長寿命化計画に沿って本年度実施設計を行い、その後、設備改修を行う予定である。</t>
    <rPh sb="17" eb="19">
      <t>ショリ</t>
    </rPh>
    <rPh sb="19" eb="20">
      <t>ク</t>
    </rPh>
    <rPh sb="97" eb="99">
      <t>カンリョウ</t>
    </rPh>
    <rPh sb="155" eb="158">
      <t>ホンネンド</t>
    </rPh>
    <rPh sb="158" eb="160">
      <t>ジッシ</t>
    </rPh>
    <rPh sb="160" eb="162">
      <t>セッケイ</t>
    </rPh>
    <rPh sb="163" eb="164">
      <t>オコナ</t>
    </rPh>
    <rPh sb="168" eb="169">
      <t>ゴ</t>
    </rPh>
    <phoneticPr fontId="4"/>
  </si>
  <si>
    <t>　特定環境保全公共下水道事業は、3処理区あり、雲仙地区（供用開始61年）、吾妻地区（供用開始平成17年）、瑞穂地区（供用開始19年）である。
　経営改善のために、汚水処理費の削減と水洗化率の向上を目指し、料金収入の増加による経費回収率の向上を図る。
　また、平成28年度から令和元年度までの4年間の予定で公営企業へ移行するための事業を実施している。
 資産や財政状況を把握し、地方債元利償還金などの推移を考慮しながら、施設設備の改修を計画的に行い、経営健全化を図って行く必要がある。</t>
    <rPh sb="17" eb="19">
      <t>ショリ</t>
    </rPh>
    <rPh sb="19" eb="20">
      <t>ク</t>
    </rPh>
    <rPh sb="118" eb="120">
      <t>コウジョウ</t>
    </rPh>
    <rPh sb="137" eb="139">
      <t>レイワ</t>
    </rPh>
    <rPh sb="139" eb="140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</si>
</sst>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justify" vertical="top" wrapText="1"/>
      <protection locked="0"/>
    </xf>
    <xf numFmtId="0" fontId="15" fillId="0" borderId="0" xfId="0" applyFont="1" applyBorder="1" applyAlignment="1" applyProtection="1">
      <alignment horizontal="justify" vertical="top" wrapText="1"/>
      <protection locked="0"/>
    </xf>
    <xf numFmtId="0" fontId="15" fillId="0" borderId="7" xfId="0" applyFont="1" applyBorder="1" applyAlignment="1" applyProtection="1">
      <alignment horizontal="justify" vertical="top" wrapText="1"/>
      <protection locked="0"/>
    </xf>
    <xf numFmtId="0" fontId="15" fillId="0" borderId="8" xfId="0" applyFont="1" applyBorder="1" applyAlignment="1" applyProtection="1">
      <alignment horizontal="justify" vertical="top" wrapText="1"/>
      <protection locked="0"/>
    </xf>
    <xf numFmtId="0" fontId="15" fillId="0" borderId="1" xfId="0" applyFont="1" applyBorder="1" applyAlignment="1" applyProtection="1">
      <alignment horizontal="justify" vertical="top" wrapText="1"/>
      <protection locked="0"/>
    </xf>
    <xf numFmtId="0" fontId="15" fillId="0" borderId="9" xfId="0" applyFont="1" applyBorder="1" applyAlignment="1" applyProtection="1">
      <alignment horizontal="justify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4-4EC4-8BD1-3D963CB3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0.08</c:v>
                </c:pt>
                <c:pt idx="2">
                  <c:v>0.04</c:v>
                </c:pt>
                <c:pt idx="3">
                  <c:v>0.15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4-4EC4-8BD1-3D963CB3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45.68</c:v>
                </c:pt>
                <c:pt idx="1">
                  <c:v>49.07</c:v>
                </c:pt>
                <c:pt idx="2">
                  <c:v>48.34</c:v>
                </c:pt>
                <c:pt idx="3">
                  <c:v>44.18</c:v>
                </c:pt>
                <c:pt idx="4">
                  <c:v>40.03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9-4753-9505-0490BF4B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43.58</c:v>
                </c:pt>
                <c:pt idx="1">
                  <c:v>39.25</c:v>
                </c:pt>
                <c:pt idx="2">
                  <c:v>43.18</c:v>
                </c:pt>
                <c:pt idx="3">
                  <c:v>42.38</c:v>
                </c:pt>
                <c:pt idx="4">
                  <c:v>46.17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9-4753-9505-0490BF4B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56.31</c:v>
                </c:pt>
                <c:pt idx="2">
                  <c:v>58.19</c:v>
                </c:pt>
                <c:pt idx="3">
                  <c:v>59.57</c:v>
                </c:pt>
                <c:pt idx="4">
                  <c:v>60.71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1-4A7F-8213-9EBF4F5C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82.35</c:v>
                </c:pt>
                <c:pt idx="1">
                  <c:v>86.43</c:v>
                </c:pt>
                <c:pt idx="2">
                  <c:v>86.43</c:v>
                </c:pt>
                <c:pt idx="3">
                  <c:v>87.01</c:v>
                </c:pt>
                <c:pt idx="4">
                  <c:v>87.84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A7F-8213-9EBF4F5C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72.97</c:v>
                </c:pt>
                <c:pt idx="2">
                  <c:v>72.87</c:v>
                </c:pt>
                <c:pt idx="3">
                  <c:v>98.31</c:v>
                </c:pt>
                <c:pt idx="4">
                  <c:v>97.19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2-45E8-BCC2-5F63F7B0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2-45E8-BCC2-5F63F7B0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F0E-95E2-7BC86B8C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2-4F0E-95E2-7BC86B8C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C-4044-A5D3-4FC4A4BD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C-4044-A5D3-4FC4A4BD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5-439F-82E8-93390795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5-439F-82E8-93390795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E-443B-87BB-92628B8F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E-443B-87BB-92628B8F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1409.64</c:v>
                </c:pt>
                <c:pt idx="1">
                  <c:v>1298.43</c:v>
                </c:pt>
                <c:pt idx="2">
                  <c:v>3254.88</c:v>
                </c:pt>
                <c:pt idx="3">
                  <c:v>39.380000000000003</c:v>
                </c:pt>
                <c:pt idx="4">
                  <c:v>29.87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43FB-A165-B0CA7070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1436</c:v>
                </c:pt>
                <c:pt idx="1">
                  <c:v>1390.86</c:v>
                </c:pt>
                <c:pt idx="2">
                  <c:v>1467.94</c:v>
                </c:pt>
                <c:pt idx="3">
                  <c:v>1144.94</c:v>
                </c:pt>
                <c:pt idx="4">
                  <c:v>1252.71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F-43FB-A165-B0CA7070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38.1</c:v>
                </c:pt>
                <c:pt idx="1">
                  <c:v>37.74</c:v>
                </c:pt>
                <c:pt idx="2">
                  <c:v>37.14</c:v>
                </c:pt>
                <c:pt idx="3">
                  <c:v>69.87</c:v>
                </c:pt>
                <c:pt idx="4">
                  <c:v>67.430000000000007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2-4EB3-8D0C-E78D4342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66.56</c:v>
                </c:pt>
                <c:pt idx="1">
                  <c:v>76.849999999999994</c:v>
                </c:pt>
                <c:pt idx="2">
                  <c:v>83.3</c:v>
                </c:pt>
                <c:pt idx="3">
                  <c:v>88.16</c:v>
                </c:pt>
                <c:pt idx="4">
                  <c:v>87.03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2-4EB3-8D0C-E78D4342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288.63</c:v>
                </c:pt>
                <c:pt idx="1">
                  <c:v>296.94</c:v>
                </c:pt>
                <c:pt idx="2">
                  <c:v>324.63</c:v>
                </c:pt>
                <c:pt idx="3">
                  <c:v>175.89</c:v>
                </c:pt>
                <c:pt idx="4">
                  <c:v>184.71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E-473A-B280-1946DCD6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244.29</c:v>
                </c:pt>
                <c:pt idx="1">
                  <c:v>198.4</c:v>
                </c:pt>
                <c:pt idx="2">
                  <c:v>184.56</c:v>
                </c:pt>
                <c:pt idx="3">
                  <c:v>173.89</c:v>
                </c:pt>
                <c:pt idx="4">
                  <c:v>177.02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E-473A-B280-1946DCD6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CC93" sqref="CC9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雲仙市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D1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44041</v>
      </c>
      <c r="AM8" s="68"/>
      <c r="AN8" s="68"/>
      <c r="AO8" s="68"/>
      <c r="AP8" s="68"/>
      <c r="AQ8" s="68"/>
      <c r="AR8" s="68"/>
      <c r="AS8" s="68"/>
      <c r="AT8" s="67">
        <f>データ!T6</f>
        <v>214.31</v>
      </c>
      <c r="AU8" s="67"/>
      <c r="AV8" s="67"/>
      <c r="AW8" s="67"/>
      <c r="AX8" s="67"/>
      <c r="AY8" s="67"/>
      <c r="AZ8" s="67"/>
      <c r="BA8" s="67"/>
      <c r="BB8" s="67">
        <f>データ!U6</f>
        <v>205.5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23.3</v>
      </c>
      <c r="Q10" s="67"/>
      <c r="R10" s="67"/>
      <c r="S10" s="67"/>
      <c r="T10" s="67"/>
      <c r="U10" s="67"/>
      <c r="V10" s="67"/>
      <c r="W10" s="67">
        <f>データ!Q6</f>
        <v>82.55</v>
      </c>
      <c r="X10" s="67"/>
      <c r="Y10" s="67"/>
      <c r="Z10" s="67"/>
      <c r="AA10" s="67"/>
      <c r="AB10" s="67"/>
      <c r="AC10" s="67"/>
      <c r="AD10" s="68">
        <f>データ!R6</f>
        <v>3020</v>
      </c>
      <c r="AE10" s="68"/>
      <c r="AF10" s="68"/>
      <c r="AG10" s="68"/>
      <c r="AH10" s="68"/>
      <c r="AI10" s="68"/>
      <c r="AJ10" s="68"/>
      <c r="AK10" s="2"/>
      <c r="AL10" s="68">
        <f>データ!V6</f>
        <v>10162</v>
      </c>
      <c r="AM10" s="68"/>
      <c r="AN10" s="68"/>
      <c r="AO10" s="68"/>
      <c r="AP10" s="68"/>
      <c r="AQ10" s="68"/>
      <c r="AR10" s="68"/>
      <c r="AS10" s="68"/>
      <c r="AT10" s="67">
        <f>データ!W6</f>
        <v>4.46</v>
      </c>
      <c r="AU10" s="67"/>
      <c r="AV10" s="67"/>
      <c r="AW10" s="67"/>
      <c r="AX10" s="67"/>
      <c r="AY10" s="67"/>
      <c r="AZ10" s="67"/>
      <c r="BA10" s="67"/>
      <c r="BB10" s="67">
        <f>データ!X6</f>
        <v>2278.48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111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44</v>
      </c>
      <c r="N86" s="26" t="s">
        <v>43</v>
      </c>
      <c r="O86" s="26" t="str">
        <f>データ!EO6</f>
        <v>【0.12】</v>
      </c>
    </row>
  </sheetData>
  <sheetProtection algorithmName="SHA-512" hashValue="cBpJ0w9sUg+WnwJ/ufiBlE+jWSdk/mWUu2dpdLb9u9O1jauBPy/kSsaHOCVr/cSPFkwnrh6/JSeiYR9ZmVewuA==" saltValue="kB5hftktZo32Gqn8RLkPa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422134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長崎県　雲仙市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23.3</v>
      </c>
      <c r="Q6" s="34">
        <f t="shared" si="3"/>
        <v>82.55</v>
      </c>
      <c r="R6" s="34">
        <f t="shared" si="3"/>
        <v>3020</v>
      </c>
      <c r="S6" s="34">
        <f t="shared" si="3"/>
        <v>44041</v>
      </c>
      <c r="T6" s="34">
        <f t="shared" si="3"/>
        <v>214.31</v>
      </c>
      <c r="U6" s="34">
        <f t="shared" si="3"/>
        <v>205.5</v>
      </c>
      <c r="V6" s="34">
        <f t="shared" si="3"/>
        <v>10162</v>
      </c>
      <c r="W6" s="34">
        <f t="shared" si="3"/>
        <v>4.46</v>
      </c>
      <c r="X6" s="34">
        <f t="shared" si="3"/>
        <v>2278.48</v>
      </c>
      <c r="Y6" s="35">
        <f>IF(Y7="",NA(),Y7)</f>
        <v>75.239999999999995</v>
      </c>
      <c r="Z6" s="35">
        <f t="shared" ref="Z6:AH6" si="4">IF(Z7="",NA(),Z7)</f>
        <v>72.97</v>
      </c>
      <c r="AA6" s="35">
        <f t="shared" si="4"/>
        <v>72.87</v>
      </c>
      <c r="AB6" s="35">
        <f t="shared" si="4"/>
        <v>98.31</v>
      </c>
      <c r="AC6" s="35">
        <f t="shared" si="4"/>
        <v>97.19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1409.64</v>
      </c>
      <c r="BG6" s="35">
        <f t="shared" ref="BG6:BO6" si="7">IF(BG7="",NA(),BG7)</f>
        <v>1298.43</v>
      </c>
      <c r="BH6" s="35">
        <f t="shared" si="7"/>
        <v>3254.88</v>
      </c>
      <c r="BI6" s="35">
        <f t="shared" si="7"/>
        <v>39.380000000000003</v>
      </c>
      <c r="BJ6" s="35">
        <f t="shared" si="7"/>
        <v>29.87</v>
      </c>
      <c r="BK6" s="35">
        <f t="shared" si="7"/>
        <v>1436</v>
      </c>
      <c r="BL6" s="35">
        <f t="shared" si="7"/>
        <v>1390.86</v>
      </c>
      <c r="BM6" s="35">
        <f t="shared" si="7"/>
        <v>1467.94</v>
      </c>
      <c r="BN6" s="35">
        <f t="shared" si="7"/>
        <v>1144.94</v>
      </c>
      <c r="BO6" s="35">
        <f t="shared" si="7"/>
        <v>1252.71</v>
      </c>
      <c r="BP6" s="34" t="str">
        <f>IF(BP7="","",IF(BP7="-","【-】","【"&amp;SUBSTITUTE(TEXT(BP7,"#,##0.00"),"-","△")&amp;"】"))</f>
        <v>【1,209.40】</v>
      </c>
      <c r="BQ6" s="35">
        <f>IF(BQ7="",NA(),BQ7)</f>
        <v>38.1</v>
      </c>
      <c r="BR6" s="35">
        <f t="shared" ref="BR6:BZ6" si="8">IF(BR7="",NA(),BR7)</f>
        <v>37.74</v>
      </c>
      <c r="BS6" s="35">
        <f t="shared" si="8"/>
        <v>37.14</v>
      </c>
      <c r="BT6" s="35">
        <f t="shared" si="8"/>
        <v>69.87</v>
      </c>
      <c r="BU6" s="35">
        <f t="shared" si="8"/>
        <v>67.430000000000007</v>
      </c>
      <c r="BV6" s="35">
        <f t="shared" si="8"/>
        <v>66.56</v>
      </c>
      <c r="BW6" s="35">
        <f t="shared" si="8"/>
        <v>76.849999999999994</v>
      </c>
      <c r="BX6" s="35">
        <f t="shared" si="8"/>
        <v>83.3</v>
      </c>
      <c r="BY6" s="35">
        <f t="shared" si="8"/>
        <v>88.16</v>
      </c>
      <c r="BZ6" s="35">
        <f t="shared" si="8"/>
        <v>87.03</v>
      </c>
      <c r="CA6" s="34" t="str">
        <f>IF(CA7="","",IF(CA7="-","【-】","【"&amp;SUBSTITUTE(TEXT(CA7,"#,##0.00"),"-","△")&amp;"】"))</f>
        <v>【74.48】</v>
      </c>
      <c r="CB6" s="35">
        <f>IF(CB7="",NA(),CB7)</f>
        <v>288.63</v>
      </c>
      <c r="CC6" s="35">
        <f t="shared" ref="CC6:CK6" si="9">IF(CC7="",NA(),CC7)</f>
        <v>296.94</v>
      </c>
      <c r="CD6" s="35">
        <f t="shared" si="9"/>
        <v>324.63</v>
      </c>
      <c r="CE6" s="35">
        <f t="shared" si="9"/>
        <v>175.89</v>
      </c>
      <c r="CF6" s="35">
        <f t="shared" si="9"/>
        <v>184.71</v>
      </c>
      <c r="CG6" s="35">
        <f t="shared" si="9"/>
        <v>244.29</v>
      </c>
      <c r="CH6" s="35">
        <f t="shared" si="9"/>
        <v>198.4</v>
      </c>
      <c r="CI6" s="35">
        <f t="shared" si="9"/>
        <v>184.56</v>
      </c>
      <c r="CJ6" s="35">
        <f t="shared" si="9"/>
        <v>173.89</v>
      </c>
      <c r="CK6" s="35">
        <f t="shared" si="9"/>
        <v>177.02</v>
      </c>
      <c r="CL6" s="34" t="str">
        <f>IF(CL7="","",IF(CL7="-","【-】","【"&amp;SUBSTITUTE(TEXT(CL7,"#,##0.00"),"-","△")&amp;"】"))</f>
        <v>【219.46】</v>
      </c>
      <c r="CM6" s="35">
        <f>IF(CM7="",NA(),CM7)</f>
        <v>45.68</v>
      </c>
      <c r="CN6" s="35">
        <f t="shared" ref="CN6:CV6" si="10">IF(CN7="",NA(),CN7)</f>
        <v>49.07</v>
      </c>
      <c r="CO6" s="35">
        <f t="shared" si="10"/>
        <v>48.34</v>
      </c>
      <c r="CP6" s="35">
        <f t="shared" si="10"/>
        <v>44.18</v>
      </c>
      <c r="CQ6" s="35">
        <f t="shared" si="10"/>
        <v>40.03</v>
      </c>
      <c r="CR6" s="35">
        <f t="shared" si="10"/>
        <v>43.58</v>
      </c>
      <c r="CS6" s="35">
        <f t="shared" si="10"/>
        <v>39.25</v>
      </c>
      <c r="CT6" s="35">
        <f t="shared" si="10"/>
        <v>43.18</v>
      </c>
      <c r="CU6" s="35">
        <f t="shared" si="10"/>
        <v>42.38</v>
      </c>
      <c r="CV6" s="35">
        <f t="shared" si="10"/>
        <v>46.17</v>
      </c>
      <c r="CW6" s="34" t="str">
        <f>IF(CW7="","",IF(CW7="-","【-】","【"&amp;SUBSTITUTE(TEXT(CW7,"#,##0.00"),"-","△")&amp;"】"))</f>
        <v>【42.82】</v>
      </c>
      <c r="CX6" s="35">
        <f>IF(CX7="",NA(),CX7)</f>
        <v>54.74</v>
      </c>
      <c r="CY6" s="35">
        <f t="shared" ref="CY6:DG6" si="11">IF(CY7="",NA(),CY7)</f>
        <v>56.31</v>
      </c>
      <c r="CZ6" s="35">
        <f t="shared" si="11"/>
        <v>58.19</v>
      </c>
      <c r="DA6" s="35">
        <f t="shared" si="11"/>
        <v>59.57</v>
      </c>
      <c r="DB6" s="35">
        <f t="shared" si="11"/>
        <v>60.71</v>
      </c>
      <c r="DC6" s="35">
        <f t="shared" si="11"/>
        <v>82.35</v>
      </c>
      <c r="DD6" s="35">
        <f t="shared" si="11"/>
        <v>86.43</v>
      </c>
      <c r="DE6" s="35">
        <f t="shared" si="11"/>
        <v>86.43</v>
      </c>
      <c r="DF6" s="35">
        <f t="shared" si="11"/>
        <v>87.01</v>
      </c>
      <c r="DG6" s="35">
        <f t="shared" si="11"/>
        <v>87.84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0.08</v>
      </c>
      <c r="EL6" s="35">
        <f t="shared" si="14"/>
        <v>0.04</v>
      </c>
      <c r="EM6" s="35">
        <f t="shared" si="14"/>
        <v>0.15</v>
      </c>
      <c r="EN6" s="35">
        <f t="shared" si="14"/>
        <v>0.06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422134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23.3</v>
      </c>
      <c r="Q7" s="38">
        <v>82.55</v>
      </c>
      <c r="R7" s="38">
        <v>3020</v>
      </c>
      <c r="S7" s="38">
        <v>44041</v>
      </c>
      <c r="T7" s="38">
        <v>214.31</v>
      </c>
      <c r="U7" s="38">
        <v>205.5</v>
      </c>
      <c r="V7" s="38">
        <v>10162</v>
      </c>
      <c r="W7" s="38">
        <v>4.46</v>
      </c>
      <c r="X7" s="38">
        <v>2278.48</v>
      </c>
      <c r="Y7" s="38">
        <v>75.239999999999995</v>
      </c>
      <c r="Z7" s="38">
        <v>72.97</v>
      </c>
      <c r="AA7" s="38">
        <v>72.87</v>
      </c>
      <c r="AB7" s="38">
        <v>98.31</v>
      </c>
      <c r="AC7" s="38">
        <v>97.19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1409.64</v>
      </c>
      <c r="BG7" s="38">
        <v>1298.43</v>
      </c>
      <c r="BH7" s="38">
        <v>3254.88</v>
      </c>
      <c r="BI7" s="38">
        <v>39.380000000000003</v>
      </c>
      <c r="BJ7" s="38">
        <v>29.87</v>
      </c>
      <c r="BK7" s="38">
        <v>1436</v>
      </c>
      <c r="BL7" s="38">
        <v>1390.86</v>
      </c>
      <c r="BM7" s="38">
        <v>1467.94</v>
      </c>
      <c r="BN7" s="38">
        <v>1144.94</v>
      </c>
      <c r="BO7" s="38">
        <v>1252.71</v>
      </c>
      <c r="BP7" s="38">
        <v>1209.4000000000001</v>
      </c>
      <c r="BQ7" s="38">
        <v>38.1</v>
      </c>
      <c r="BR7" s="38">
        <v>37.74</v>
      </c>
      <c r="BS7" s="38">
        <v>37.14</v>
      </c>
      <c r="BT7" s="38">
        <v>69.87</v>
      </c>
      <c r="BU7" s="38">
        <v>67.430000000000007</v>
      </c>
      <c r="BV7" s="38">
        <v>66.56</v>
      </c>
      <c r="BW7" s="38">
        <v>76.849999999999994</v>
      </c>
      <c r="BX7" s="38">
        <v>83.3</v>
      </c>
      <c r="BY7" s="38">
        <v>88.16</v>
      </c>
      <c r="BZ7" s="38">
        <v>87.03</v>
      </c>
      <c r="CA7" s="38">
        <v>74.48</v>
      </c>
      <c r="CB7" s="38">
        <v>288.63</v>
      </c>
      <c r="CC7" s="38">
        <v>296.94</v>
      </c>
      <c r="CD7" s="38">
        <v>324.63</v>
      </c>
      <c r="CE7" s="38">
        <v>175.89</v>
      </c>
      <c r="CF7" s="38">
        <v>184.71</v>
      </c>
      <c r="CG7" s="38">
        <v>244.29</v>
      </c>
      <c r="CH7" s="38">
        <v>198.4</v>
      </c>
      <c r="CI7" s="38">
        <v>184.56</v>
      </c>
      <c r="CJ7" s="38">
        <v>173.89</v>
      </c>
      <c r="CK7" s="38">
        <v>177.02</v>
      </c>
      <c r="CL7" s="38">
        <v>219.46</v>
      </c>
      <c r="CM7" s="38">
        <v>45.68</v>
      </c>
      <c r="CN7" s="38">
        <v>49.07</v>
      </c>
      <c r="CO7" s="38">
        <v>48.34</v>
      </c>
      <c r="CP7" s="38">
        <v>44.18</v>
      </c>
      <c r="CQ7" s="38">
        <v>40.03</v>
      </c>
      <c r="CR7" s="38">
        <v>43.58</v>
      </c>
      <c r="CS7" s="38">
        <v>39.25</v>
      </c>
      <c r="CT7" s="38">
        <v>43.18</v>
      </c>
      <c r="CU7" s="38">
        <v>42.38</v>
      </c>
      <c r="CV7" s="38">
        <v>46.17</v>
      </c>
      <c r="CW7" s="38">
        <v>42.82</v>
      </c>
      <c r="CX7" s="38">
        <v>54.74</v>
      </c>
      <c r="CY7" s="38">
        <v>56.31</v>
      </c>
      <c r="CZ7" s="38">
        <v>58.19</v>
      </c>
      <c r="DA7" s="38">
        <v>59.57</v>
      </c>
      <c r="DB7" s="38">
        <v>60.71</v>
      </c>
      <c r="DC7" s="38">
        <v>82.35</v>
      </c>
      <c r="DD7" s="38">
        <v>86.43</v>
      </c>
      <c r="DE7" s="38">
        <v>86.43</v>
      </c>
      <c r="DF7" s="38">
        <v>87.01</v>
      </c>
      <c r="DG7" s="38">
        <v>87.84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0.08</v>
      </c>
      <c r="EL7" s="38">
        <v>0.04</v>
      </c>
      <c r="EM7" s="38">
        <v>0.15</v>
      </c>
      <c r="EN7" s="38">
        <v>0.06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2020-01-28T02:14:42Z</cp:lastPrinted>
  <dcterms:created xsi:type="dcterms:W3CDTF">2019-12-05T05:14:39Z</dcterms:created>
  <dcterms:modified xsi:type="dcterms:W3CDTF">2020-02-17T00:35:03Z</dcterms:modified>
  <cp:category/>
</cp:coreProperties>
</file>