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12_雲仙市\下水道課\"/>
    </mc:Choice>
  </mc:AlternateContent>
  <xr:revisionPtr revIDLastSave="0" documentId="13_ncr:1_{DBED2D10-95B2-4D90-9F2F-DECD47E8C043}" xr6:coauthVersionLast="36" xr6:coauthVersionMax="36" xr10:uidLastSave="{00000000-0000-0000-0000-000000000000}"/>
  <workbookProtection workbookAlgorithmName="SHA-512" workbookHashValue="xJMUTDOljysNX5B2JreTXHxMPvzL5emN1jbTfRGDYvr/JlMEh+WYAj1+otg5rUno9E2DIQMxz8QhUgMgg0YuhA==" workbookSaltValue="QNIr+EZnBKbvbYYKwmfSD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AD8" i="4" s="1"/>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L10" i="4"/>
  <c r="AD10" i="4"/>
  <c r="B10" i="4"/>
  <c r="AT8" i="4"/>
  <c r="I8" i="4"/>
  <c r="B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<sst xmlns="http://schemas.openxmlformats.org/spreadsheetml/2006/main" count="228" uniqueCount="115">
  <si>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</si>
  <si>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</si>
  <si>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</si>
  <si>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</si>
  <si>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</si>
  <si>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</si>
  <si>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</si>
  <si>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</si>
  <si>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</si>
  <si>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</si>
  <si>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</si>
  <si>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</si>
  <si>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</si>
  <si>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</si>
  <si>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</si>
  <si>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</si>
  <si>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</si>
  <si>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</si>
  <si>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</si>
  <si>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</si>
  <si>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</si>
  <si>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</si>
  <si>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</si>
  <si>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</si>
  <si>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</si>
  <si>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</si>
  <si>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</si>
  <si>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</si>
  <si>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</si>
  <si>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</si>
  <si>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</si>
  <si>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</si>
  <si>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</si>
  <si>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</si>
  <si>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</si>
  <si>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</si>
  <si>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</si>
  <si>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</si>
  <si>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</si>
  <si>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</si>
  <si>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</si>
  <si>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</si>
  <si>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</si>
  <si>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</si>
  <si>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</si>
  <si>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</si>
  <si>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</si>
  <si>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</si>
  <si>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</si>
  <si>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</si>
  <si>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</si>
  <si>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</si>
  <si>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</si>
  <si>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</si>
  <si>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</si>
  <si>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</si>
  <si>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</si>
  <si>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</si>
  <si>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</si>
  <si>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</si>
  <si>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</si>
  <si>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</si>
  <si>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</si>
  <si>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</si>
  <si>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</si>
  <si>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</si>
  <si>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</si>
  <si>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</si>
  <si>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</si>
  <si>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</si>
  <si>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</si>
  <si>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</si>
  <si>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</si>
  <si>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</si>
  <si>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</si>
  <si>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</si>
  <si>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</si>
  <si>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</si>
  <si>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</si>
  <si>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</si>
  <si>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</si>
  <si>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</si>
  <si>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</si>
  <si>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</si>
  <si>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</si>
  <si>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</si>
  <si>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</si>
  <si>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</si>
  <si>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</si>
  <si>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</si>
  <si>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</si>
  <si>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</si>
  <si>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</si>
  <si>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</si>
  <si>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</si>
  <si>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</si>
  <si>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</si>
  <si>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</si>
  <si>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</si>
  <si>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</si>
  <si>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</si>
  <si>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</si>
  <si>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</si>
  <si>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</si>
  <si>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</si>
  <si>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</si>
  <si>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</si>
  <si>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</si>
  <si>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</si>
  <si>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</si>
  <si>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</si>
  <si>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</si>
  <si>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農業集落排水事業は、平成8年から着手しており整備は終了している。処理場施設や管渠の耐用年数は経過していないが、電気設備等については計画的に改修する必要がある。</t>
    <phoneticPr fontId="4"/>
  </si>
  <si>
    <t>　農業集落排水事業は、収益的収支比率は、100％超の黒字となっているが、分流式下水道に要する経費の算出方法見直しによる他会計繰入金の増が大きく影響しているためであり、今後も右肩上がりになるよう経営改善に向けた取組を継続することが必要と考えられる。
　また、収益的収支比率以外の指標についても、概ね良好に推移し、類似団体平均値を上回っているが、「経費回収率」は100％を下回っており、使用料で回収すべき経費を全て使用料で賄えていない状況である。
　経営改善のために、今後も適正な使用料の確保を目指すとともに、将来の地方債償還金の負担が増大にならないよう考慮しながら、計画的に施設の更新を行う必要がある。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11" eb="14">
      <t>シュウエキテキ</t>
    </rPh>
    <rPh sb="14" eb="16">
      <t>シュウシ</t>
    </rPh>
    <rPh sb="16" eb="18">
      <t>ヒリツ</t>
    </rPh>
    <rPh sb="24" eb="25">
      <t>チョウ</t>
    </rPh>
    <rPh sb="26" eb="28">
      <t>クロジ</t>
    </rPh>
    <rPh sb="59" eb="60">
      <t>タ</t>
    </rPh>
    <rPh sb="60" eb="62">
      <t>カイケイ</t>
    </rPh>
    <rPh sb="62" eb="64">
      <t>クリイレ</t>
    </rPh>
    <rPh sb="64" eb="65">
      <t>キン</t>
    </rPh>
    <rPh sb="66" eb="67">
      <t>ゾウ</t>
    </rPh>
    <rPh sb="68" eb="69">
      <t>オオ</t>
    </rPh>
    <rPh sb="71" eb="73">
      <t>エイキョウ</t>
    </rPh>
    <rPh sb="83" eb="85">
      <t>コンゴ</t>
    </rPh>
    <rPh sb="86" eb="88">
      <t>ミギカタ</t>
    </rPh>
    <rPh sb="88" eb="89">
      <t>ア</t>
    </rPh>
    <rPh sb="96" eb="98">
      <t>ケイエイ</t>
    </rPh>
    <rPh sb="98" eb="100">
      <t>カイゼン</t>
    </rPh>
    <rPh sb="101" eb="102">
      <t>ム</t>
    </rPh>
    <rPh sb="104" eb="106">
      <t>トリクミ</t>
    </rPh>
    <rPh sb="135" eb="137">
      <t>イガイ</t>
    </rPh>
    <rPh sb="138" eb="140">
      <t>シヒョウ</t>
    </rPh>
    <rPh sb="146" eb="147">
      <t>オオム</t>
    </rPh>
    <rPh sb="148" eb="150">
      <t>リョウコウ</t>
    </rPh>
    <rPh sb="151" eb="153">
      <t>スイイ</t>
    </rPh>
    <rPh sb="155" eb="157">
      <t>ルイジ</t>
    </rPh>
    <rPh sb="157" eb="159">
      <t>ダンタイ</t>
    </rPh>
    <rPh sb="159" eb="162">
      <t>ヘイキンチ</t>
    </rPh>
    <rPh sb="163" eb="165">
      <t>ウワマワ</t>
    </rPh>
    <rPh sb="172" eb="174">
      <t>ケイヒ</t>
    </rPh>
    <rPh sb="174" eb="176">
      <t>カイシュウ</t>
    </rPh>
    <rPh sb="176" eb="177">
      <t>リツ</t>
    </rPh>
    <rPh sb="184" eb="186">
      <t>シタマワ</t>
    </rPh>
    <rPh sb="191" eb="194">
      <t>シヨウリョウ</t>
    </rPh>
    <rPh sb="195" eb="197">
      <t>カイシュウ</t>
    </rPh>
    <rPh sb="200" eb="202">
      <t>ケイヒ</t>
    </rPh>
    <rPh sb="203" eb="204">
      <t>スベ</t>
    </rPh>
    <rPh sb="205" eb="208">
      <t>シヨウリョウ</t>
    </rPh>
    <rPh sb="209" eb="210">
      <t>マカナ</t>
    </rPh>
    <rPh sb="215" eb="217">
      <t>ジョウキョウ</t>
    </rPh>
    <rPh sb="235" eb="237">
      <t>テキセイ</t>
    </rPh>
    <rPh sb="238" eb="241">
      <t>シヨウリョウ</t>
    </rPh>
    <rPh sb="242" eb="244">
      <t>カクホ</t>
    </rPh>
    <phoneticPr fontId="4"/>
  </si>
  <si>
    <t>　農業集落排水事業は、平成13年度に供用開始している。
　また、平成28年度から令和元年度までの4年間の予定で公営企業へ移行するための事業を実施している。
　適正な使用料収入の確保を目指すとともに、資産や財政状況を把握し、地方債元利償還金などの推移を考慮しながら、施設設備の改修・更新を計画的に行う必要がある。</t>
    <rPh sb="32" eb="34">
      <t>ヘイセイ</t>
    </rPh>
    <rPh sb="40" eb="42">
      <t>レイワ</t>
    </rPh>
    <rPh sb="42" eb="43">
      <t>ガン</t>
    </rPh>
    <rPh sb="79" eb="81">
      <t>テキセイ</t>
    </rPh>
    <rPh sb="82" eb="85">
      <t>シヨウリョウ</t>
    </rPh>
    <rPh sb="85" eb="87">
      <t>シュウニュウ</t>
    </rPh>
    <rPh sb="88" eb="90">
      <t>カクホ</t>
    </rPh>
    <rPh sb="91" eb="93">
      <t>メザ</t>
    </rPh>
    <rPh sb="99" eb="101">
      <t>シサン</t>
    </rPh>
    <rPh sb="140" eb="14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</si>
</sst>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6E-4BB5-AE3F-724A4F52170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2.0499999999999998</c:v>
                </c:pt>
                <c:pt idx="3">
                  <c:v>0.01</c:v>
                </c:pt>
                <c:pt idx="4">
                  <c:v>0.01</c:v>
                </c:pt>
              </c:numCache>
            </c:numRef>
          </c:val>
          <c:smooth val="0"/>
          <c:extLst>
            <c:ext xmlns:c16="http://schemas.microsoft.com/office/drawing/2014/chart" uri="{C3380CC4-5D6E-409C-BE32-E72D297353CC}">
              <c16:uniqueId val="{00000001-276E-4BB5-AE3F-724A4F52170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49.06</c:v>
                </c:pt>
                <c:pt idx="1">
                  <c:v>49.87</c:v>
                </c:pt>
                <c:pt idx="2">
                  <c:v>50.18</c:v>
                </c:pt>
                <c:pt idx="3">
                  <c:v>51</c:v>
                </c:pt>
                <c:pt idx="4">
                  <c:v>52.32</c:v>
                </c:pt>
              </c:numCache>
            </c:numRef>
          </c:val>
          <c:extLst>
            <c:ext xmlns:c16="http://schemas.microsoft.com/office/drawing/2014/chart" uri="{C3380CC4-5D6E-409C-BE32-E72D297353CC}">
              <c16:uniqueId val="{00000000-1F10-4E70-8031-D128F321C31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60.65</c:v>
                </c:pt>
                <c:pt idx="3">
                  <c:v>51.75</c:v>
                </c:pt>
                <c:pt idx="4">
                  <c:v>50.68</c:v>
                </c:pt>
              </c:numCache>
            </c:numRef>
          </c:val>
          <c:smooth val="0"/>
          <c:extLst>
            <c:ext xmlns:c16="http://schemas.microsoft.com/office/drawing/2014/chart" uri="{C3380CC4-5D6E-409C-BE32-E72D297353CC}">
              <c16:uniqueId val="{00000001-1F10-4E70-8031-D128F321C31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79</c:v>
                </c:pt>
                <c:pt idx="1">
                  <c:v>80.39</c:v>
                </c:pt>
                <c:pt idx="2">
                  <c:v>81.03</c:v>
                </c:pt>
                <c:pt idx="3">
                  <c:v>81.53</c:v>
                </c:pt>
                <c:pt idx="4">
                  <c:v>82.75</c:v>
                </c:pt>
              </c:numCache>
            </c:numRef>
          </c:val>
          <c:extLst>
            <c:ext xmlns:c16="http://schemas.microsoft.com/office/drawing/2014/chart" uri="{C3380CC4-5D6E-409C-BE32-E72D297353CC}">
              <c16:uniqueId val="{00000000-8AE6-4E20-BFB5-96FFBF3E1E4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84.58</c:v>
                </c:pt>
                <c:pt idx="3">
                  <c:v>84.84</c:v>
                </c:pt>
                <c:pt idx="4">
                  <c:v>84.86</c:v>
                </c:pt>
              </c:numCache>
            </c:numRef>
          </c:val>
          <c:smooth val="0"/>
          <c:extLst>
            <c:ext xmlns:c16="http://schemas.microsoft.com/office/drawing/2014/chart" uri="{C3380CC4-5D6E-409C-BE32-E72D297353CC}">
              <c16:uniqueId val="{00000001-8AE6-4E20-BFB5-96FFBF3E1E4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76.760000000000005</c:v>
                </c:pt>
                <c:pt idx="1">
                  <c:v>80.84</c:v>
                </c:pt>
                <c:pt idx="2">
                  <c:v>81.81</c:v>
                </c:pt>
                <c:pt idx="3">
                  <c:v>100.85</c:v>
                </c:pt>
                <c:pt idx="4">
                  <c:v>102.16</c:v>
                </c:pt>
              </c:numCache>
            </c:numRef>
          </c:val>
          <c:extLst>
            <c:ext xmlns:c16="http://schemas.microsoft.com/office/drawing/2014/chart" uri="{C3380CC4-5D6E-409C-BE32-E72D297353CC}">
              <c16:uniqueId val="{00000000-B884-4DBA-9BBC-8C2670BD0FE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84-4DBA-9BBC-8C2670BD0FE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8B-4162-AADE-B5D52C0265A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8B-4162-AADE-B5D52C0265A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22-4622-B82A-A71CCD783A3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22-4622-B82A-A71CCD783A3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AA-4F5B-BA85-84F1F64CF6E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AA-4F5B-BA85-84F1F64CF6E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AE-4A80-998A-32B8E941BCE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AE-4A80-998A-32B8E941BCE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1354.65</c:v>
                </c:pt>
                <c:pt idx="1">
                  <c:v>1220.8800000000001</c:v>
                </c:pt>
                <c:pt idx="2">
                  <c:v>3009.19</c:v>
                </c:pt>
                <c:pt idx="3">
                  <c:v>35.119999999999997</c:v>
                </c:pt>
                <c:pt idx="4">
                  <c:v>25.47</c:v>
                </c:pt>
              </c:numCache>
            </c:numRef>
          </c:val>
          <c:extLst>
            <c:ext xmlns:c16="http://schemas.microsoft.com/office/drawing/2014/chart" uri="{C3380CC4-5D6E-409C-BE32-E72D297353CC}">
              <c16:uniqueId val="{00000000-6772-42A3-9917-F7DF81B773D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974.93</c:v>
                </c:pt>
                <c:pt idx="3">
                  <c:v>855.8</c:v>
                </c:pt>
                <c:pt idx="4">
                  <c:v>789.46</c:v>
                </c:pt>
              </c:numCache>
            </c:numRef>
          </c:val>
          <c:smooth val="0"/>
          <c:extLst>
            <c:ext xmlns:c16="http://schemas.microsoft.com/office/drawing/2014/chart" uri="{C3380CC4-5D6E-409C-BE32-E72D297353CC}">
              <c16:uniqueId val="{00000001-6772-42A3-9917-F7DF81B773D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45.69</c:v>
                </c:pt>
                <c:pt idx="1">
                  <c:v>51.55</c:v>
                </c:pt>
                <c:pt idx="2">
                  <c:v>53.1</c:v>
                </c:pt>
                <c:pt idx="3">
                  <c:v>85.31</c:v>
                </c:pt>
                <c:pt idx="4">
                  <c:v>90.35</c:v>
                </c:pt>
              </c:numCache>
            </c:numRef>
          </c:val>
          <c:extLst>
            <c:ext xmlns:c16="http://schemas.microsoft.com/office/drawing/2014/chart" uri="{C3380CC4-5D6E-409C-BE32-E72D297353CC}">
              <c16:uniqueId val="{00000000-0991-4A3D-954D-829BA0E9652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55.32</c:v>
                </c:pt>
                <c:pt idx="3">
                  <c:v>59.8</c:v>
                </c:pt>
                <c:pt idx="4">
                  <c:v>57.77</c:v>
                </c:pt>
              </c:numCache>
            </c:numRef>
          </c:val>
          <c:smooth val="0"/>
          <c:extLst>
            <c:ext xmlns:c16="http://schemas.microsoft.com/office/drawing/2014/chart" uri="{C3380CC4-5D6E-409C-BE32-E72D297353CC}">
              <c16:uniqueId val="{00000001-0991-4A3D-954D-829BA0E9652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277.26</c:v>
                </c:pt>
                <c:pt idx="1">
                  <c:v>246.2</c:v>
                </c:pt>
                <c:pt idx="2">
                  <c:v>238</c:v>
                </c:pt>
                <c:pt idx="3">
                  <c:v>149.16</c:v>
                </c:pt>
                <c:pt idx="4">
                  <c:v>150.11000000000001</c:v>
                </c:pt>
              </c:numCache>
            </c:numRef>
          </c:val>
          <c:extLst>
            <c:ext xmlns:c16="http://schemas.microsoft.com/office/drawing/2014/chart" uri="{C3380CC4-5D6E-409C-BE32-E72D297353CC}">
              <c16:uniqueId val="{00000000-A464-4204-83B5-A5DF2404936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283.17</c:v>
                </c:pt>
                <c:pt idx="3">
                  <c:v>263.76</c:v>
                </c:pt>
                <c:pt idx="4">
                  <c:v>274.35000000000002</c:v>
                </c:pt>
              </c:numCache>
            </c:numRef>
          </c:val>
          <c:smooth val="0"/>
          <c:extLst>
            <c:ext xmlns:c16="http://schemas.microsoft.com/office/drawing/2014/chart" uri="{C3380CC4-5D6E-409C-BE32-E72D297353CC}">
              <c16:uniqueId val="{00000001-A464-4204-83B5-A5DF2404936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雲仙市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44041</v>
      </c>
      <c r="AM8" s="50"/>
      <c r="AN8" s="50"/>
      <c r="AO8" s="50"/>
      <c r="AP8" s="50"/>
      <c r="AQ8" s="50"/>
      <c r="AR8" s="50"/>
      <c r="AS8" s="50"/>
      <c r="AT8" s="45">
        <f>データ!T6</f>
        <v>214.31</v>
      </c>
      <c r="AU8" s="45"/>
      <c r="AV8" s="45"/>
      <c r="AW8" s="45"/>
      <c r="AX8" s="45"/>
      <c r="AY8" s="45"/>
      <c r="AZ8" s="45"/>
      <c r="BA8" s="45"/>
      <c r="BB8" s="45">
        <f>データ!U6</f>
        <v>205.5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11.79</v>
      </c>
      <c r="Q10" s="45"/>
      <c r="R10" s="45"/>
      <c r="S10" s="45"/>
      <c r="T10" s="45"/>
      <c r="U10" s="45"/>
      <c r="V10" s="45"/>
      <c r="W10" s="45">
        <f>データ!Q6</f>
        <v>100</v>
      </c>
      <c r="X10" s="45"/>
      <c r="Y10" s="45"/>
      <c r="Z10" s="45"/>
      <c r="AA10" s="45"/>
      <c r="AB10" s="45"/>
      <c r="AC10" s="45"/>
      <c r="AD10" s="50">
        <f>データ!R6</f>
        <v>3020</v>
      </c>
      <c r="AE10" s="50"/>
      <c r="AF10" s="50"/>
      <c r="AG10" s="50"/>
      <c r="AH10" s="50"/>
      <c r="AI10" s="50"/>
      <c r="AJ10" s="50"/>
      <c r="AK10" s="2"/>
      <c r="AL10" s="50">
        <f>データ!V6</f>
        <v>5141</v>
      </c>
      <c r="AM10" s="50"/>
      <c r="AN10" s="50"/>
      <c r="AO10" s="50"/>
      <c r="AP10" s="50"/>
      <c r="AQ10" s="50"/>
      <c r="AR10" s="50"/>
      <c r="AS10" s="50"/>
      <c r="AT10" s="45">
        <f>データ!W6</f>
        <v>1.32</v>
      </c>
      <c r="AU10" s="45"/>
      <c r="AV10" s="45"/>
      <c r="AW10" s="45"/>
      <c r="AX10" s="45"/>
      <c r="AY10" s="45"/>
      <c r="AZ10" s="45"/>
      <c r="BA10" s="45"/>
      <c r="BB10" s="45">
        <f>データ!X6</f>
        <v>3894.7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hgILBi5b7+qnV/QlHzQjXCyB0TMvNCzCoQrOMJi6a7Mqryb3fsgZk+iLp4B8Pyb/iyNzF4eRIafYbV+weAw/FQ==" saltValue="XmT7YgMEheYKnaPI2dklt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422134</v>
      </c>
      <c r="D6" s="33">
        <f t="shared" si="3"/>
        <v>47</v>
      </c>
      <c r="E6" s="33">
        <f t="shared" si="3"/>
        <v>17</v>
      </c>
      <c r="F6" s="33">
        <f t="shared" si="3"/>
        <v>5</v>
      </c>
      <c r="G6" s="33">
        <f t="shared" si="3"/>
        <v>0</v>
      </c>
      <c r="H6" s="33" t="str">
        <f t="shared" si="3"/>
        <v>長崎県　雲仙市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11.79</v>
      </c>
      <c r="Q6" s="34">
        <f t="shared" si="3"/>
        <v>100</v>
      </c>
      <c r="R6" s="34">
        <f t="shared" si="3"/>
        <v>3020</v>
      </c>
      <c r="S6" s="34">
        <f t="shared" si="3"/>
        <v>44041</v>
      </c>
      <c r="T6" s="34">
        <f t="shared" si="3"/>
        <v>214.31</v>
      </c>
      <c r="U6" s="34">
        <f t="shared" si="3"/>
        <v>205.5</v>
      </c>
      <c r="V6" s="34">
        <f t="shared" si="3"/>
        <v>5141</v>
      </c>
      <c r="W6" s="34">
        <f t="shared" si="3"/>
        <v>1.32</v>
      </c>
      <c r="X6" s="34">
        <f t="shared" si="3"/>
        <v>3894.7</v>
      </c>
      <c r="Y6" s="35">
        <f>IF(Y7="",NA(),Y7)</f>
        <v>76.760000000000005</v>
      </c>
      <c r="Z6" s="35">
        <f t="shared" ref="Z6:AH6" si="4">IF(Z7="",NA(),Z7)</f>
        <v>80.84</v>
      </c>
      <c r="AA6" s="35">
        <f t="shared" si="4"/>
        <v>81.81</v>
      </c>
      <c r="AB6" s="35">
        <f t="shared" si="4"/>
        <v>100.85</v>
      </c>
      <c r="AC6" s="35">
        <f t="shared" si="4"/>
        <v>102.16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1354.65</v>
      </c>
      <c r="BG6" s="35">
        <f t="shared" ref="BG6:BO6" si="7">IF(BG7="",NA(),BG7)</f>
        <v>1220.8800000000001</v>
      </c>
      <c r="BH6" s="35">
        <f t="shared" si="7"/>
        <v>3009.19</v>
      </c>
      <c r="BI6" s="35">
        <f t="shared" si="7"/>
        <v>35.119999999999997</v>
      </c>
      <c r="BJ6" s="35">
        <f t="shared" si="7"/>
        <v>25.47</v>
      </c>
      <c r="BK6" s="35">
        <f t="shared" si="7"/>
        <v>1161.05</v>
      </c>
      <c r="BL6" s="35">
        <f t="shared" si="7"/>
        <v>979.89</v>
      </c>
      <c r="BM6" s="35">
        <f t="shared" si="7"/>
        <v>974.93</v>
      </c>
      <c r="BN6" s="35">
        <f t="shared" si="7"/>
        <v>855.8</v>
      </c>
      <c r="BO6" s="35">
        <f t="shared" si="7"/>
        <v>789.46</v>
      </c>
      <c r="BP6" s="34" t="str">
        <f>IF(BP7="","",IF(BP7="-","【-】","【"&amp;SUBSTITUTE(TEXT(BP7,"#,##0.00"),"-","△")&amp;"】"))</f>
        <v>【747.76】</v>
      </c>
      <c r="BQ6" s="35">
        <f>IF(BQ7="",NA(),BQ7)</f>
        <v>45.69</v>
      </c>
      <c r="BR6" s="35">
        <f t="shared" ref="BR6:BZ6" si="8">IF(BR7="",NA(),BR7)</f>
        <v>51.55</v>
      </c>
      <c r="BS6" s="35">
        <f t="shared" si="8"/>
        <v>53.1</v>
      </c>
      <c r="BT6" s="35">
        <f t="shared" si="8"/>
        <v>85.31</v>
      </c>
      <c r="BU6" s="35">
        <f t="shared" si="8"/>
        <v>90.35</v>
      </c>
      <c r="BV6" s="35">
        <f t="shared" si="8"/>
        <v>41.08</v>
      </c>
      <c r="BW6" s="35">
        <f t="shared" si="8"/>
        <v>41.34</v>
      </c>
      <c r="BX6" s="35">
        <f t="shared" si="8"/>
        <v>55.32</v>
      </c>
      <c r="BY6" s="35">
        <f t="shared" si="8"/>
        <v>59.8</v>
      </c>
      <c r="BZ6" s="35">
        <f t="shared" si="8"/>
        <v>57.77</v>
      </c>
      <c r="CA6" s="34" t="str">
        <f>IF(CA7="","",IF(CA7="-","【-】","【"&amp;SUBSTITUTE(TEXT(CA7,"#,##0.00"),"-","△")&amp;"】"))</f>
        <v>【59.51】</v>
      </c>
      <c r="CB6" s="35">
        <f>IF(CB7="",NA(),CB7)</f>
        <v>277.26</v>
      </c>
      <c r="CC6" s="35">
        <f t="shared" ref="CC6:CK6" si="9">IF(CC7="",NA(),CC7)</f>
        <v>246.2</v>
      </c>
      <c r="CD6" s="35">
        <f t="shared" si="9"/>
        <v>238</v>
      </c>
      <c r="CE6" s="35">
        <f t="shared" si="9"/>
        <v>149.16</v>
      </c>
      <c r="CF6" s="35">
        <f t="shared" si="9"/>
        <v>150.11000000000001</v>
      </c>
      <c r="CG6" s="35">
        <f t="shared" si="9"/>
        <v>378.08</v>
      </c>
      <c r="CH6" s="35">
        <f t="shared" si="9"/>
        <v>357.49</v>
      </c>
      <c r="CI6" s="35">
        <f t="shared" si="9"/>
        <v>283.17</v>
      </c>
      <c r="CJ6" s="35">
        <f t="shared" si="9"/>
        <v>263.76</v>
      </c>
      <c r="CK6" s="35">
        <f t="shared" si="9"/>
        <v>274.35000000000002</v>
      </c>
      <c r="CL6" s="34" t="str">
        <f>IF(CL7="","",IF(CL7="-","【-】","【"&amp;SUBSTITUTE(TEXT(CL7,"#,##0.00"),"-","△")&amp;"】"))</f>
        <v>【261.46】</v>
      </c>
      <c r="CM6" s="35">
        <f>IF(CM7="",NA(),CM7)</f>
        <v>49.06</v>
      </c>
      <c r="CN6" s="35">
        <f t="shared" ref="CN6:CV6" si="10">IF(CN7="",NA(),CN7)</f>
        <v>49.87</v>
      </c>
      <c r="CO6" s="35">
        <f t="shared" si="10"/>
        <v>50.18</v>
      </c>
      <c r="CP6" s="35">
        <f t="shared" si="10"/>
        <v>51</v>
      </c>
      <c r="CQ6" s="35">
        <f t="shared" si="10"/>
        <v>52.32</v>
      </c>
      <c r="CR6" s="35">
        <f t="shared" si="10"/>
        <v>44.69</v>
      </c>
      <c r="CS6" s="35">
        <f t="shared" si="10"/>
        <v>44.69</v>
      </c>
      <c r="CT6" s="35">
        <f t="shared" si="10"/>
        <v>60.65</v>
      </c>
      <c r="CU6" s="35">
        <f t="shared" si="10"/>
        <v>51.75</v>
      </c>
      <c r="CV6" s="35">
        <f t="shared" si="10"/>
        <v>50.68</v>
      </c>
      <c r="CW6" s="34" t="str">
        <f>IF(CW7="","",IF(CW7="-","【-】","【"&amp;SUBSTITUTE(TEXT(CW7,"#,##0.00"),"-","△")&amp;"】"))</f>
        <v>【52.23】</v>
      </c>
      <c r="CX6" s="35">
        <f>IF(CX7="",NA(),CX7)</f>
        <v>79</v>
      </c>
      <c r="CY6" s="35">
        <f t="shared" ref="CY6:DG6" si="11">IF(CY7="",NA(),CY7)</f>
        <v>80.39</v>
      </c>
      <c r="CZ6" s="35">
        <f t="shared" si="11"/>
        <v>81.03</v>
      </c>
      <c r="DA6" s="35">
        <f t="shared" si="11"/>
        <v>81.53</v>
      </c>
      <c r="DB6" s="35">
        <f t="shared" si="11"/>
        <v>82.75</v>
      </c>
      <c r="DC6" s="35">
        <f t="shared" si="11"/>
        <v>70.59</v>
      </c>
      <c r="DD6" s="35">
        <f t="shared" si="11"/>
        <v>69.67</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422134</v>
      </c>
      <c r="D7" s="37">
        <v>47</v>
      </c>
      <c r="E7" s="37">
        <v>17</v>
      </c>
      <c r="F7" s="37">
        <v>5</v>
      </c>
      <c r="G7" s="37">
        <v>0</v>
      </c>
      <c r="H7" s="37" t="s">
        <v>99</v>
      </c>
      <c r="I7" s="37" t="s">
        <v>100</v>
      </c>
      <c r="J7" s="37" t="s">
        <v>101</v>
      </c>
      <c r="K7" s="37" t="s">
        <v>102</v>
      </c>
      <c r="L7" s="37" t="s">
        <v>103</v>
      </c>
      <c r="M7" s="37" t="s">
        <v>104</v>
      </c>
      <c r="N7" s="38" t="s">
        <v>105</v>
      </c>
      <c r="O7" s="38" t="s">
        <v>106</v>
      </c>
      <c r="P7" s="38">
        <v>11.79</v>
      </c>
      <c r="Q7" s="38">
        <v>100</v>
      </c>
      <c r="R7" s="38">
        <v>3020</v>
      </c>
      <c r="S7" s="38">
        <v>44041</v>
      </c>
      <c r="T7" s="38">
        <v>214.31</v>
      </c>
      <c r="U7" s="38">
        <v>205.5</v>
      </c>
      <c r="V7" s="38">
        <v>5141</v>
      </c>
      <c r="W7" s="38">
        <v>1.32</v>
      </c>
      <c r="X7" s="38">
        <v>3894.7</v>
      </c>
      <c r="Y7" s="38">
        <v>76.760000000000005</v>
      </c>
      <c r="Z7" s="38">
        <v>80.84</v>
      </c>
      <c r="AA7" s="38">
        <v>81.81</v>
      </c>
      <c r="AB7" s="38">
        <v>100.85</v>
      </c>
      <c r="AC7" s="38">
        <v>102.16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1354.65</v>
      </c>
      <c r="BG7" s="38">
        <v>1220.8800000000001</v>
      </c>
      <c r="BH7" s="38">
        <v>3009.19</v>
      </c>
      <c r="BI7" s="38">
        <v>35.119999999999997</v>
      </c>
      <c r="BJ7" s="38">
        <v>25.47</v>
      </c>
      <c r="BK7" s="38">
        <v>1161.05</v>
      </c>
      <c r="BL7" s="38">
        <v>979.89</v>
      </c>
      <c r="BM7" s="38">
        <v>974.93</v>
      </c>
      <c r="BN7" s="38">
        <v>855.8</v>
      </c>
      <c r="BO7" s="38">
        <v>789.46</v>
      </c>
      <c r="BP7" s="38">
        <v>747.76</v>
      </c>
      <c r="BQ7" s="38">
        <v>45.69</v>
      </c>
      <c r="BR7" s="38">
        <v>51.55</v>
      </c>
      <c r="BS7" s="38">
        <v>53.1</v>
      </c>
      <c r="BT7" s="38">
        <v>85.31</v>
      </c>
      <c r="BU7" s="38">
        <v>90.35</v>
      </c>
      <c r="BV7" s="38">
        <v>41.08</v>
      </c>
      <c r="BW7" s="38">
        <v>41.34</v>
      </c>
      <c r="BX7" s="38">
        <v>55.32</v>
      </c>
      <c r="BY7" s="38">
        <v>59.8</v>
      </c>
      <c r="BZ7" s="38">
        <v>57.77</v>
      </c>
      <c r="CA7" s="38">
        <v>59.51</v>
      </c>
      <c r="CB7" s="38">
        <v>277.26</v>
      </c>
      <c r="CC7" s="38">
        <v>246.2</v>
      </c>
      <c r="CD7" s="38">
        <v>238</v>
      </c>
      <c r="CE7" s="38">
        <v>149.16</v>
      </c>
      <c r="CF7" s="38">
        <v>150.11000000000001</v>
      </c>
      <c r="CG7" s="38">
        <v>378.08</v>
      </c>
      <c r="CH7" s="38">
        <v>357.49</v>
      </c>
      <c r="CI7" s="38">
        <v>283.17</v>
      </c>
      <c r="CJ7" s="38">
        <v>263.76</v>
      </c>
      <c r="CK7" s="38">
        <v>274.35000000000002</v>
      </c>
      <c r="CL7" s="38">
        <v>261.45999999999998</v>
      </c>
      <c r="CM7" s="38">
        <v>49.06</v>
      </c>
      <c r="CN7" s="38">
        <v>49.87</v>
      </c>
      <c r="CO7" s="38">
        <v>50.18</v>
      </c>
      <c r="CP7" s="38">
        <v>51</v>
      </c>
      <c r="CQ7" s="38">
        <v>52.32</v>
      </c>
      <c r="CR7" s="38">
        <v>44.69</v>
      </c>
      <c r="CS7" s="38">
        <v>44.69</v>
      </c>
      <c r="CT7" s="38">
        <v>60.65</v>
      </c>
      <c r="CU7" s="38">
        <v>51.75</v>
      </c>
      <c r="CV7" s="38">
        <v>50.68</v>
      </c>
      <c r="CW7" s="38">
        <v>52.23</v>
      </c>
      <c r="CX7" s="38">
        <v>79</v>
      </c>
      <c r="CY7" s="38">
        <v>80.39</v>
      </c>
      <c r="CZ7" s="38">
        <v>81.03</v>
      </c>
      <c r="DA7" s="38">
        <v>81.53</v>
      </c>
      <c r="DB7" s="38">
        <v>82.75</v>
      </c>
      <c r="DC7" s="38">
        <v>70.59</v>
      </c>
      <c r="DD7" s="38">
        <v>69.67</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cp:lastPrinted>2020-02-13T23:54:50Z</cp:lastPrinted>
  <dcterms:created xsi:type="dcterms:W3CDTF">2019-12-05T05:23:17Z</dcterms:created>
  <dcterms:modified xsi:type="dcterms:W3CDTF">2020-02-14T08:21:22Z</dcterms:modified>
  <cp:category/>
</cp:coreProperties>
</file>