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2_雲仙市\下水道課\"/>
    </mc:Choice>
  </mc:AlternateContent>
  <xr:revisionPtr revIDLastSave="0" documentId="13_ncr:1_{7BF604B7-424D-4DFA-90B5-6B44859DD1FC}" xr6:coauthVersionLast="36" xr6:coauthVersionMax="36" xr10:uidLastSave="{00000000-0000-0000-0000-000000000000}"/>
  <workbookProtection workbookAlgorithmName="SHA-512" workbookHashValue="XXN3cnus3uvo1XgO5cG4Vz8NyyjEPX5CmtXngzpuYg/jD+CUByZKs7dcazISJh6iKbzK5wq0w5u2ZMbXUxqXfw==" workbookSaltValue="s9KWM0CHj/vmwfsLqqyqSw==" workbookSpinCount="100000" lockStructure="1"/>
  <bookViews>
    <workbookView xWindow="0" yWindow="0" windowWidth="15360" windowHeight="765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BB8" i="4"/>
  <c r="AL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<sst xmlns="http://schemas.openxmlformats.org/spreadsheetml/2006/main" count="228" uniqueCount="113">
  <si>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</si>
  <si>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</si>
  <si>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</si>
  <si>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</si>
  <si>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</si>
  <si>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</si>
  <si>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</si>
  <si>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</si>
  <si>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</si>
  <si>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</si>
  <si>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</si>
  <si>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</si>
  <si>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</si>
  <si>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</si>
  <si>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</si>
  <si>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</si>
  <si>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</si>
  <si>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</si>
  <si>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</si>
  <si>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</si>
  <si>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</si>
  <si>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</si>
  <si>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</si>
  <si>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</si>
  <si>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</si>
  <si>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</si>
  <si>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</si>
  <si>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</si>
  <si>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</si>
  <si>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</si>
  <si>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</si>
  <si>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</si>
  <si>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</si>
  <si>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</si>
  <si>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</si>
  <si>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</si>
  <si>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</si>
  <si>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</si>
  <si>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</si>
  <si>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</si>
  <si>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</si>
  <si>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</si>
  <si>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</si>
  <si>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</si>
  <si>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</si>
  <si>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</si>
  <si>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</si>
  <si>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</si>
  <si>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</si>
  <si>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</si>
  <si>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</si>
  <si>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</si>
  <si>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</si>
  <si>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</si>
  <si>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</si>
  <si>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</si>
  <si>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</si>
  <si>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</si>
  <si>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</si>
  <si>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</si>
  <si>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</si>
  <si>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</si>
  <si>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</si>
  <si>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</si>
  <si>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</si>
  <si>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</si>
  <si>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</si>
  <si>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</si>
  <si>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</si>
  <si>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</si>
  <si>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</si>
  <si>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</si>
  <si>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</si>
  <si>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</si>
  <si>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</si>
  <si>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</si>
  <si>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</si>
  <si>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</si>
  <si>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</si>
  <si>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</si>
  <si>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</si>
  <si>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</si>
  <si>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</si>
  <si>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</si>
  <si>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</si>
  <si>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</si>
  <si>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</si>
  <si>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</si>
  <si>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</si>
  <si>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</si>
  <si>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</si>
  <si>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</si>
  <si>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</si>
  <si>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</si>
  <si>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</si>
  <si>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</si>
  <si>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</si>
  <si>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</si>
  <si>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</si>
  <si>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</si>
  <si>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小規模集合排水処理</t>
  </si>
  <si>
    <t>I3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</si>
  <si>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</si>
  <si>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</si>
  <si>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</si>
  <si>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</si>
  <si>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</si>
  <si>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</si>
  <si>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</si>
  <si>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</si>
  <si>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小規模集合排水処理事業は、汚水処理費用が減少したことに伴い、昨年度と比較すると「経費回収率」の増及び「汚水処理原価」の減となり、また、「収益的収支比率」についても増となっているが、水洗化率、施設利用率が低いため、類似団体平均値と比較すると経費回収率は低い値となってい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
※平成28年度「企業債残高対事業規模比率」については、決算統計24表1行16列（地方債償還資金に係る一般会計の負担額として定めた金額）が未計上のため異常値となっている。</t>
    <rPh sb="31" eb="34">
      <t>サクネンド</t>
    </rPh>
    <rPh sb="35" eb="37">
      <t>ヒカク</t>
    </rPh>
    <rPh sb="82" eb="83">
      <t>ゾウ</t>
    </rPh>
    <rPh sb="91" eb="94">
      <t>スイセンカ</t>
    </rPh>
    <rPh sb="94" eb="95">
      <t>リツ</t>
    </rPh>
    <rPh sb="96" eb="98">
      <t>シセツ</t>
    </rPh>
    <rPh sb="98" eb="101">
      <t>リヨウリツ</t>
    </rPh>
    <rPh sb="102" eb="103">
      <t>ヒク</t>
    </rPh>
    <rPh sb="107" eb="109">
      <t>ルイジ</t>
    </rPh>
    <rPh sb="109" eb="111">
      <t>ダンタイ</t>
    </rPh>
    <rPh sb="111" eb="113">
      <t>ヘイキン</t>
    </rPh>
    <rPh sb="113" eb="114">
      <t>チ</t>
    </rPh>
    <rPh sb="115" eb="117">
      <t>ヒカク</t>
    </rPh>
    <rPh sb="120" eb="122">
      <t>ケイヒ</t>
    </rPh>
    <rPh sb="122" eb="124">
      <t>カイシュウ</t>
    </rPh>
    <rPh sb="124" eb="125">
      <t>リツ</t>
    </rPh>
    <rPh sb="126" eb="127">
      <t>ヒク</t>
    </rPh>
    <rPh sb="128" eb="129">
      <t>アタイ</t>
    </rPh>
    <rPh sb="138" eb="140">
      <t>イッポウ</t>
    </rPh>
    <rPh sb="141" eb="144">
      <t>コテイテキ</t>
    </rPh>
    <rPh sb="145" eb="147">
      <t>ケイヒ</t>
    </rPh>
    <rPh sb="148" eb="149">
      <t>フク</t>
    </rPh>
    <rPh sb="150" eb="152">
      <t>オスイ</t>
    </rPh>
    <rPh sb="152" eb="154">
      <t>ショリ</t>
    </rPh>
    <rPh sb="154" eb="156">
      <t>ゲンカ</t>
    </rPh>
    <rPh sb="158" eb="160">
      <t>ルイジ</t>
    </rPh>
    <rPh sb="160" eb="162">
      <t>ダンタイ</t>
    </rPh>
    <rPh sb="162" eb="165">
      <t>ヘイキンチ</t>
    </rPh>
    <rPh sb="168" eb="169">
      <t>タカ</t>
    </rPh>
    <rPh sb="170" eb="172">
      <t>スウチ</t>
    </rPh>
    <rPh sb="248" eb="250">
      <t>ヒツヨウ</t>
    </rPh>
    <phoneticPr fontId="4"/>
  </si>
  <si>
    <t>　小規模集合排水処理事業は、平成15年から着手しており整備は終了している。処理場施設や電気設備等及び管渠の耐用年数を経過していない。</t>
  </si>
  <si>
    <t>　小規模集合排水処理事業は平成16年度に供用開始している。
　経営改善のために、汚水処理費の削減と戸別訪問等による水洗化率及び有収水量の増加を図る。
　また、平成28年度から令和元年度までの4年間の予定で公営企業へ移行するための事業を実施している。
　資産の把握、適正な使用料収入の確保、将来的には料金見直しの検討を行い、今後の施設更新に備えることが必要となってくる。</t>
    <rPh sb="49" eb="51">
      <t>コベツ</t>
    </rPh>
    <rPh sb="51" eb="53">
      <t>ホウモン</t>
    </rPh>
    <rPh sb="53" eb="54">
      <t>ナド</t>
    </rPh>
    <rPh sb="79" eb="81">
      <t>ヘイセイ</t>
    </rPh>
    <rPh sb="87" eb="89">
      <t>レイワ</t>
    </rPh>
    <rPh sb="89" eb="90">
      <t>ガン</t>
    </rPh>
    <rPh sb="126" eb="128">
      <t>シサン</t>
    </rPh>
    <rPh sb="129" eb="131">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</si>
</sst>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82-473F-B042-2AB55BF5909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0.51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682-473F-B042-2AB55BF5909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10.29</c:v>
                </c:pt>
                <c:pt idx="1">
                  <c:v>8.82</c:v>
                </c:pt>
                <c:pt idx="2">
                  <c:v>8.82</c:v>
                </c:pt>
                <c:pt idx="3">
                  <c:v>7.35</c:v>
                </c:pt>
                <c:pt idx="4">
                  <c:v>7.35</c:v>
                </c:pt>
              </c:numCache>
            </c:numRef>
          </c:val>
          <c:extLst>
            <c:ext xmlns:c16="http://schemas.microsoft.com/office/drawing/2014/chart" uri="{C3380CC4-5D6E-409C-BE32-E72D297353CC}">
              <c16:uniqueId val="{00000000-FBC8-455B-89D7-259E3A5DC80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43.1</c:v>
                </c:pt>
                <c:pt idx="1">
                  <c:v>40.96</c:v>
                </c:pt>
                <c:pt idx="2">
                  <c:v>39.450000000000003</c:v>
                </c:pt>
                <c:pt idx="3">
                  <c:v>39.15</c:v>
                </c:pt>
                <c:pt idx="4">
                  <c:v>39.76</c:v>
                </c:pt>
              </c:numCache>
            </c:numRef>
          </c:val>
          <c:smooth val="0"/>
          <c:extLst>
            <c:ext xmlns:c16="http://schemas.microsoft.com/office/drawing/2014/chart" uri="{C3380CC4-5D6E-409C-BE32-E72D297353CC}">
              <c16:uniqueId val="{00000001-FBC8-455B-89D7-259E3A5DC80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63.39</c:v>
                </c:pt>
                <c:pt idx="1">
                  <c:v>62.26</c:v>
                </c:pt>
                <c:pt idx="2">
                  <c:v>70.09</c:v>
                </c:pt>
                <c:pt idx="3">
                  <c:v>69.900000000000006</c:v>
                </c:pt>
                <c:pt idx="4">
                  <c:v>70.75</c:v>
                </c:pt>
              </c:numCache>
            </c:numRef>
          </c:val>
          <c:extLst>
            <c:ext xmlns:c16="http://schemas.microsoft.com/office/drawing/2014/chart" uri="{C3380CC4-5D6E-409C-BE32-E72D297353CC}">
              <c16:uniqueId val="{00000000-E44D-4719-933B-A611E0646ED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88.02</c:v>
                </c:pt>
                <c:pt idx="1">
                  <c:v>90.64</c:v>
                </c:pt>
                <c:pt idx="2">
                  <c:v>90.48</c:v>
                </c:pt>
                <c:pt idx="3">
                  <c:v>89.54</c:v>
                </c:pt>
                <c:pt idx="4">
                  <c:v>83.43</c:v>
                </c:pt>
              </c:numCache>
            </c:numRef>
          </c:val>
          <c:smooth val="0"/>
          <c:extLst>
            <c:ext xmlns:c16="http://schemas.microsoft.com/office/drawing/2014/chart" uri="{C3380CC4-5D6E-409C-BE32-E72D297353CC}">
              <c16:uniqueId val="{00000001-E44D-4719-933B-A611E0646ED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47.57</c:v>
                </c:pt>
                <c:pt idx="1">
                  <c:v>45.95</c:v>
                </c:pt>
                <c:pt idx="2">
                  <c:v>45.95</c:v>
                </c:pt>
                <c:pt idx="3">
                  <c:v>61.84</c:v>
                </c:pt>
                <c:pt idx="4">
                  <c:v>61.79</c:v>
                </c:pt>
              </c:numCache>
            </c:numRef>
          </c:val>
          <c:extLst>
            <c:ext xmlns:c16="http://schemas.microsoft.com/office/drawing/2014/chart" uri="{C3380CC4-5D6E-409C-BE32-E72D297353CC}">
              <c16:uniqueId val="{00000000-CC4D-4018-994C-8FB932F7461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4D-4018-994C-8FB932F7461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1F-4A57-9210-B3F6AB7BD74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1F-4A57-9210-B3F6AB7BD74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59-4CBF-8058-0E776138A3C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59-4CBF-8058-0E776138A3C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C7-4453-8631-43197FF8DB4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C7-4453-8631-43197FF8DB4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BE-40FA-A831-FC197FF50DC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BE-40FA-A831-FC197FF50DC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7528.2</c:v>
                </c:pt>
                <c:pt idx="1">
                  <c:v>7271.71</c:v>
                </c:pt>
                <c:pt idx="2">
                  <c:v>32334.22</c:v>
                </c:pt>
                <c:pt idx="3">
                  <c:v>211.79</c:v>
                </c:pt>
                <c:pt idx="4">
                  <c:v>161.65</c:v>
                </c:pt>
              </c:numCache>
            </c:numRef>
          </c:val>
          <c:extLst>
            <c:ext xmlns:c16="http://schemas.microsoft.com/office/drawing/2014/chart" uri="{C3380CC4-5D6E-409C-BE32-E72D297353CC}">
              <c16:uniqueId val="{00000000-CD04-40EA-A220-3DD62CC72B6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2784</c:v>
                </c:pt>
                <c:pt idx="1">
                  <c:v>3188.44</c:v>
                </c:pt>
                <c:pt idx="2">
                  <c:v>4170.3999999999996</c:v>
                </c:pt>
                <c:pt idx="3">
                  <c:v>2559.94</c:v>
                </c:pt>
                <c:pt idx="4">
                  <c:v>2834.34</c:v>
                </c:pt>
              </c:numCache>
            </c:numRef>
          </c:val>
          <c:smooth val="0"/>
          <c:extLst>
            <c:ext xmlns:c16="http://schemas.microsoft.com/office/drawing/2014/chart" uri="{C3380CC4-5D6E-409C-BE32-E72D297353CC}">
              <c16:uniqueId val="{00000001-CD04-40EA-A220-3DD62CC72B6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10.64</c:v>
                </c:pt>
                <c:pt idx="1">
                  <c:v>9.77</c:v>
                </c:pt>
                <c:pt idx="2">
                  <c:v>9.66</c:v>
                </c:pt>
                <c:pt idx="3">
                  <c:v>18.13</c:v>
                </c:pt>
                <c:pt idx="4">
                  <c:v>20.100000000000001</c:v>
                </c:pt>
              </c:numCache>
            </c:numRef>
          </c:val>
          <c:extLst>
            <c:ext xmlns:c16="http://schemas.microsoft.com/office/drawing/2014/chart" uri="{C3380CC4-5D6E-409C-BE32-E72D297353CC}">
              <c16:uniqueId val="{00000000-590C-445B-84F6-4B9CA5EA301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29.21</c:v>
                </c:pt>
                <c:pt idx="1">
                  <c:v>26.47</c:v>
                </c:pt>
                <c:pt idx="2">
                  <c:v>32.14</c:v>
                </c:pt>
                <c:pt idx="3">
                  <c:v>37.82</c:v>
                </c:pt>
                <c:pt idx="4">
                  <c:v>37.979999999999997</c:v>
                </c:pt>
              </c:numCache>
            </c:numRef>
          </c:val>
          <c:smooth val="0"/>
          <c:extLst>
            <c:ext xmlns:c16="http://schemas.microsoft.com/office/drawing/2014/chart" uri="{C3380CC4-5D6E-409C-BE32-E72D297353CC}">
              <c16:uniqueId val="{00000001-590C-445B-84F6-4B9CA5EA301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1157.73</c:v>
                </c:pt>
                <c:pt idx="1">
                  <c:v>1239.24</c:v>
                </c:pt>
                <c:pt idx="2">
                  <c:v>1199.07</c:v>
                </c:pt>
                <c:pt idx="3">
                  <c:v>688.05</c:v>
                </c:pt>
                <c:pt idx="4">
                  <c:v>648.76</c:v>
                </c:pt>
              </c:numCache>
            </c:numRef>
          </c:val>
          <c:extLst>
            <c:ext xmlns:c16="http://schemas.microsoft.com/office/drawing/2014/chart" uri="{C3380CC4-5D6E-409C-BE32-E72D297353CC}">
              <c16:uniqueId val="{00000000-EB50-409A-AAA8-5BA688F539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620.01</c:v>
                </c:pt>
                <c:pt idx="1">
                  <c:v>688.46</c:v>
                </c:pt>
                <c:pt idx="2">
                  <c:v>562.9</c:v>
                </c:pt>
                <c:pt idx="3">
                  <c:v>482.51</c:v>
                </c:pt>
                <c:pt idx="4">
                  <c:v>484.48</c:v>
                </c:pt>
              </c:numCache>
            </c:numRef>
          </c:val>
          <c:smooth val="0"/>
          <c:extLst>
            <c:ext xmlns:c16="http://schemas.microsoft.com/office/drawing/2014/chart" uri="{C3380CC4-5D6E-409C-BE32-E72D297353CC}">
              <c16:uniqueId val="{00000001-EB50-409A-AAA8-5BA688F539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【1,937.22】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雲仙市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小規模集合排水処理</v>
      </c>
      <c r="Q8" s="48"/>
      <c r="R8" s="48"/>
      <c r="S8" s="48"/>
      <c r="T8" s="48"/>
      <c r="U8" s="48"/>
      <c r="V8" s="48"/>
      <c r="W8" s="48" t="str">
        <f>データ!L6</f>
        <v>I3</v>
      </c>
      <c r="X8" s="48"/>
      <c r="Y8" s="48"/>
      <c r="Z8" s="48"/>
      <c r="AA8" s="48"/>
      <c r="AB8" s="48"/>
      <c r="AC8" s="48"/>
      <c r="AD8" s="49" t="str">
        <f>データ!$M$6</f>
        <v>非設置</v>
      </c>
      <c r="AE8" s="49"/>
      <c r="AF8" s="49"/>
      <c r="AG8" s="49"/>
      <c r="AH8" s="49"/>
      <c r="AI8" s="49"/>
      <c r="AJ8" s="49"/>
      <c r="AK8" s="3"/>
      <c r="AL8" s="50">
        <f>データ!S6</f>
        <v>44041</v>
      </c>
      <c r="AM8" s="50"/>
      <c r="AN8" s="50"/>
      <c r="AO8" s="50"/>
      <c r="AP8" s="50"/>
      <c r="AQ8" s="50"/>
      <c r="AR8" s="50"/>
      <c r="AS8" s="50"/>
      <c r="AT8" s="45">
        <f>データ!T6</f>
        <v>214.31</v>
      </c>
      <c r="AU8" s="45"/>
      <c r="AV8" s="45"/>
      <c r="AW8" s="45"/>
      <c r="AX8" s="45"/>
      <c r="AY8" s="45"/>
      <c r="AZ8" s="45"/>
      <c r="BA8" s="45"/>
      <c r="BB8" s="45">
        <f>データ!U6</f>
        <v>205.5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0.24</v>
      </c>
      <c r="Q10" s="45"/>
      <c r="R10" s="45"/>
      <c r="S10" s="45"/>
      <c r="T10" s="45"/>
      <c r="U10" s="45"/>
      <c r="V10" s="45"/>
      <c r="W10" s="45">
        <f>データ!Q6</f>
        <v>100</v>
      </c>
      <c r="X10" s="45"/>
      <c r="Y10" s="45"/>
      <c r="Z10" s="45"/>
      <c r="AA10" s="45"/>
      <c r="AB10" s="45"/>
      <c r="AC10" s="45"/>
      <c r="AD10" s="50">
        <f>データ!R6</f>
        <v>3020</v>
      </c>
      <c r="AE10" s="50"/>
      <c r="AF10" s="50"/>
      <c r="AG10" s="50"/>
      <c r="AH10" s="50"/>
      <c r="AI10" s="50"/>
      <c r="AJ10" s="50"/>
      <c r="AK10" s="2"/>
      <c r="AL10" s="50">
        <f>データ!V6</f>
        <v>106</v>
      </c>
      <c r="AM10" s="50"/>
      <c r="AN10" s="50"/>
      <c r="AO10" s="50"/>
      <c r="AP10" s="50"/>
      <c r="AQ10" s="50"/>
      <c r="AR10" s="50"/>
      <c r="AS10" s="50"/>
      <c r="AT10" s="45">
        <f>データ!W6</f>
        <v>0.28999999999999998</v>
      </c>
      <c r="AU10" s="45"/>
      <c r="AV10" s="45"/>
      <c r="AW10" s="45"/>
      <c r="AX10" s="45"/>
      <c r="AY10" s="45"/>
      <c r="AZ10" s="45"/>
      <c r="BA10" s="45"/>
      <c r="BB10" s="45">
        <f>データ!X6</f>
        <v>365.52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【1,937.22】</v>
      </c>
      <c r="I86" s="26" t="str">
        <f>データ!CA6</f>
        <v>【35.30】</v>
      </c>
      <c r="J86" s="26" t="str">
        <f>データ!CL6</f>
        <v>【521.14】</v>
      </c>
      <c r="K86" s="26" t="str">
        <f>データ!CW6</f>
        <v>【35.75】</v>
      </c>
      <c r="L86" s="26" t="str">
        <f>データ!DH6</f>
        <v>【90.51】</v>
      </c>
      <c r="M86" s="26" t="s">
        <v>43</v>
      </c>
      <c r="N86" s="26" t="s">
        <v>43</v>
      </c>
      <c r="O86" s="26" t="str">
        <f>データ!EO6</f>
        <v>【0.00】</v>
      </c>
    </row>
  </sheetData>
  <sheetProtection algorithmName="SHA-512" hashValue="bZyrlB0Cnjn1UmdLHCC6NN9/NDCbbwJ3bgJvHzzzA8eNAfGlA6JdWsz4p0Ba66DVZnGpsJhK7oifivTDia32Jg==" saltValue="pUR1HYhfRvatJ0Mn4RTY5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422134</v>
      </c>
      <c r="D6" s="33">
        <f t="shared" si="3"/>
        <v>47</v>
      </c>
      <c r="E6" s="33">
        <f t="shared" si="3"/>
        <v>17</v>
      </c>
      <c r="F6" s="33">
        <f t="shared" si="3"/>
        <v>9</v>
      </c>
      <c r="G6" s="33">
        <f t="shared" si="3"/>
        <v>0</v>
      </c>
      <c r="H6" s="33" t="str">
        <f t="shared" si="3"/>
        <v>長崎県　雲仙市</v>
      </c>
      <c r="I6" s="33" t="str">
        <f t="shared" si="3"/>
        <v>法非適用</v>
      </c>
      <c r="J6" s="33" t="str">
        <f t="shared" si="3"/>
        <v>下水道事業</v>
      </c>
      <c r="K6" s="33" t="str">
        <f t="shared" si="3"/>
        <v>小規模集合排水処理</v>
      </c>
      <c r="L6" s="33" t="str">
        <f t="shared" si="3"/>
        <v>I3</v>
      </c>
      <c r="M6" s="33" t="str">
        <f t="shared" si="3"/>
        <v>非設置</v>
      </c>
      <c r="N6" s="34" t="str">
        <f t="shared" si="3"/>
        <v>-</v>
      </c>
      <c r="O6" s="34" t="str">
        <f t="shared" si="3"/>
        <v>該当数値なし</v>
      </c>
      <c r="P6" s="34">
        <f t="shared" si="3"/>
        <v>0.24</v>
      </c>
      <c r="Q6" s="34">
        <f t="shared" si="3"/>
        <v>100</v>
      </c>
      <c r="R6" s="34">
        <f t="shared" si="3"/>
        <v>3020</v>
      </c>
      <c r="S6" s="34">
        <f t="shared" si="3"/>
        <v>44041</v>
      </c>
      <c r="T6" s="34">
        <f t="shared" si="3"/>
        <v>214.31</v>
      </c>
      <c r="U6" s="34">
        <f t="shared" si="3"/>
        <v>205.5</v>
      </c>
      <c r="V6" s="34">
        <f t="shared" si="3"/>
        <v>106</v>
      </c>
      <c r="W6" s="34">
        <f t="shared" si="3"/>
        <v>0.28999999999999998</v>
      </c>
      <c r="X6" s="34">
        <f t="shared" si="3"/>
        <v>365.52</v>
      </c>
      <c r="Y6" s="35">
        <f>IF(Y7="",NA(),Y7)</f>
        <v>47.57</v>
      </c>
      <c r="Z6" s="35">
        <f t="shared" ref="Z6:AH6" si="4">IF(Z7="",NA(),Z7)</f>
        <v>45.95</v>
      </c>
      <c r="AA6" s="35">
        <f t="shared" si="4"/>
        <v>45.95</v>
      </c>
      <c r="AB6" s="35">
        <f t="shared" si="4"/>
        <v>61.84</v>
      </c>
      <c r="AC6" s="35">
        <f t="shared" si="4"/>
        <v>61.79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7528.2</v>
      </c>
      <c r="BG6" s="35">
        <f t="shared" ref="BG6:BO6" si="7">IF(BG7="",NA(),BG7)</f>
        <v>7271.71</v>
      </c>
      <c r="BH6" s="35">
        <f t="shared" si="7"/>
        <v>32334.22</v>
      </c>
      <c r="BI6" s="35">
        <f t="shared" si="7"/>
        <v>211.79</v>
      </c>
      <c r="BJ6" s="35">
        <f t="shared" si="7"/>
        <v>161.65</v>
      </c>
      <c r="BK6" s="35">
        <f t="shared" si="7"/>
        <v>2784</v>
      </c>
      <c r="BL6" s="35">
        <f t="shared" si="7"/>
        <v>3188.44</v>
      </c>
      <c r="BM6" s="35">
        <f t="shared" si="7"/>
        <v>4170.3999999999996</v>
      </c>
      <c r="BN6" s="35">
        <f t="shared" si="7"/>
        <v>2559.94</v>
      </c>
      <c r="BO6" s="35">
        <f t="shared" si="7"/>
        <v>2834.34</v>
      </c>
      <c r="BP6" s="34" t="str">
        <f>IF(BP7="","",IF(BP7="-","【-】","【"&amp;SUBSTITUTE(TEXT(BP7,"#,##0.00"),"-","△")&amp;"】"))</f>
        <v>【1,937.22】</v>
      </c>
      <c r="BQ6" s="35">
        <f>IF(BQ7="",NA(),BQ7)</f>
        <v>10.64</v>
      </c>
      <c r="BR6" s="35">
        <f t="shared" ref="BR6:BZ6" si="8">IF(BR7="",NA(),BR7)</f>
        <v>9.77</v>
      </c>
      <c r="BS6" s="35">
        <f t="shared" si="8"/>
        <v>9.66</v>
      </c>
      <c r="BT6" s="35">
        <f t="shared" si="8"/>
        <v>18.13</v>
      </c>
      <c r="BU6" s="35">
        <f t="shared" si="8"/>
        <v>20.100000000000001</v>
      </c>
      <c r="BV6" s="35">
        <f t="shared" si="8"/>
        <v>29.21</v>
      </c>
      <c r="BW6" s="35">
        <f t="shared" si="8"/>
        <v>26.47</v>
      </c>
      <c r="BX6" s="35">
        <f t="shared" si="8"/>
        <v>32.14</v>
      </c>
      <c r="BY6" s="35">
        <f t="shared" si="8"/>
        <v>37.82</v>
      </c>
      <c r="BZ6" s="35">
        <f t="shared" si="8"/>
        <v>37.979999999999997</v>
      </c>
      <c r="CA6" s="34" t="str">
        <f>IF(CA7="","",IF(CA7="-","【-】","【"&amp;SUBSTITUTE(TEXT(CA7,"#,##0.00"),"-","△")&amp;"】"))</f>
        <v>【35.30】</v>
      </c>
      <c r="CB6" s="35">
        <f>IF(CB7="",NA(),CB7)</f>
        <v>1157.73</v>
      </c>
      <c r="CC6" s="35">
        <f t="shared" ref="CC6:CK6" si="9">IF(CC7="",NA(),CC7)</f>
        <v>1239.24</v>
      </c>
      <c r="CD6" s="35">
        <f t="shared" si="9"/>
        <v>1199.07</v>
      </c>
      <c r="CE6" s="35">
        <f t="shared" si="9"/>
        <v>688.05</v>
      </c>
      <c r="CF6" s="35">
        <f t="shared" si="9"/>
        <v>648.76</v>
      </c>
      <c r="CG6" s="35">
        <f t="shared" si="9"/>
        <v>620.01</v>
      </c>
      <c r="CH6" s="35">
        <f t="shared" si="9"/>
        <v>688.46</v>
      </c>
      <c r="CI6" s="35">
        <f t="shared" si="9"/>
        <v>562.9</v>
      </c>
      <c r="CJ6" s="35">
        <f t="shared" si="9"/>
        <v>482.51</v>
      </c>
      <c r="CK6" s="35">
        <f t="shared" si="9"/>
        <v>484.48</v>
      </c>
      <c r="CL6" s="34" t="str">
        <f>IF(CL7="","",IF(CL7="-","【-】","【"&amp;SUBSTITUTE(TEXT(CL7,"#,##0.00"),"-","△")&amp;"】"))</f>
        <v>【521.14】</v>
      </c>
      <c r="CM6" s="35">
        <f>IF(CM7="",NA(),CM7)</f>
        <v>10.29</v>
      </c>
      <c r="CN6" s="35">
        <f t="shared" ref="CN6:CV6" si="10">IF(CN7="",NA(),CN7)</f>
        <v>8.82</v>
      </c>
      <c r="CO6" s="35">
        <f t="shared" si="10"/>
        <v>8.82</v>
      </c>
      <c r="CP6" s="35">
        <f t="shared" si="10"/>
        <v>7.35</v>
      </c>
      <c r="CQ6" s="35">
        <f t="shared" si="10"/>
        <v>7.35</v>
      </c>
      <c r="CR6" s="35">
        <f t="shared" si="10"/>
        <v>43.1</v>
      </c>
      <c r="CS6" s="35">
        <f t="shared" si="10"/>
        <v>40.96</v>
      </c>
      <c r="CT6" s="35">
        <f t="shared" si="10"/>
        <v>39.450000000000003</v>
      </c>
      <c r="CU6" s="35">
        <f t="shared" si="10"/>
        <v>39.15</v>
      </c>
      <c r="CV6" s="35">
        <f t="shared" si="10"/>
        <v>39.76</v>
      </c>
      <c r="CW6" s="34" t="str">
        <f>IF(CW7="","",IF(CW7="-","【-】","【"&amp;SUBSTITUTE(TEXT(CW7,"#,##0.00"),"-","△")&amp;"】"))</f>
        <v>【35.75】</v>
      </c>
      <c r="CX6" s="35">
        <f>IF(CX7="",NA(),CX7)</f>
        <v>63.39</v>
      </c>
      <c r="CY6" s="35">
        <f t="shared" ref="CY6:DG6" si="11">IF(CY7="",NA(),CY7)</f>
        <v>62.26</v>
      </c>
      <c r="CZ6" s="35">
        <f t="shared" si="11"/>
        <v>70.09</v>
      </c>
      <c r="DA6" s="35">
        <f t="shared" si="11"/>
        <v>69.900000000000006</v>
      </c>
      <c r="DB6" s="35">
        <f t="shared" si="11"/>
        <v>70.75</v>
      </c>
      <c r="DC6" s="35">
        <f t="shared" si="11"/>
        <v>88.02</v>
      </c>
      <c r="DD6" s="35">
        <f t="shared" si="11"/>
        <v>90.64</v>
      </c>
      <c r="DE6" s="35">
        <f t="shared" si="11"/>
        <v>90.48</v>
      </c>
      <c r="DF6" s="35">
        <f t="shared" si="11"/>
        <v>89.54</v>
      </c>
      <c r="DG6" s="35">
        <f t="shared" si="11"/>
        <v>83.43</v>
      </c>
      <c r="DH6" s="34" t="str">
        <f>IF(DH7="","",IF(DH7="-","【-】","【"&amp;SUBSTITUTE(TEXT(DH7,"#,##0.00"),"-","△")&amp;"】"))</f>
        <v>【90.51】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0.51</v>
      </c>
      <c r="EL6" s="34">
        <f t="shared" si="14"/>
        <v>0</v>
      </c>
      <c r="EM6" s="34">
        <f t="shared" si="14"/>
        <v>0</v>
      </c>
      <c r="EN6" s="34">
        <f t="shared" si="14"/>
        <v>0</v>
      </c>
      <c r="EO6" s="34" t="str">
        <f>IF(EO7="","",IF(EO7="-","【-】","【"&amp;SUBSTITUTE(TEXT(EO7,"#,##0.00"),"-","△")&amp;"】"))</f>
        <v>【0.00】</v>
      </c>
    </row>
    <row r="7" spans="1:145" s="36" customFormat="1" x14ac:dyDescent="0.15">
      <c r="A7" s="28"/>
      <c r="B7" s="37">
        <v>2018</v>
      </c>
      <c r="C7" s="37">
        <v>422134</v>
      </c>
      <c r="D7" s="37">
        <v>47</v>
      </c>
      <c r="E7" s="37">
        <v>17</v>
      </c>
      <c r="F7" s="37">
        <v>9</v>
      </c>
      <c r="G7" s="37">
        <v>0</v>
      </c>
      <c r="H7" s="37" t="s">
        <v>97</v>
      </c>
      <c r="I7" s="37" t="s">
        <v>98</v>
      </c>
      <c r="J7" s="37" t="s">
        <v>99</v>
      </c>
      <c r="K7" s="37" t="s">
        <v>100</v>
      </c>
      <c r="L7" s="37" t="s">
        <v>101</v>
      </c>
      <c r="M7" s="37" t="s">
        <v>102</v>
      </c>
      <c r="N7" s="38" t="s">
        <v>103</v>
      </c>
      <c r="O7" s="38" t="s">
        <v>104</v>
      </c>
      <c r="P7" s="38">
        <v>0.24</v>
      </c>
      <c r="Q7" s="38">
        <v>100</v>
      </c>
      <c r="R7" s="38">
        <v>3020</v>
      </c>
      <c r="S7" s="38">
        <v>44041</v>
      </c>
      <c r="T7" s="38">
        <v>214.31</v>
      </c>
      <c r="U7" s="38">
        <v>205.5</v>
      </c>
      <c r="V7" s="38">
        <v>106</v>
      </c>
      <c r="W7" s="38">
        <v>0.28999999999999998</v>
      </c>
      <c r="X7" s="38">
        <v>365.52</v>
      </c>
      <c r="Y7" s="38">
        <v>47.57</v>
      </c>
      <c r="Z7" s="38">
        <v>45.95</v>
      </c>
      <c r="AA7" s="38">
        <v>45.95</v>
      </c>
      <c r="AB7" s="38">
        <v>61.84</v>
      </c>
      <c r="AC7" s="38">
        <v>61.79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7528.2</v>
      </c>
      <c r="BG7" s="38">
        <v>7271.71</v>
      </c>
      <c r="BH7" s="38">
        <v>32334.22</v>
      </c>
      <c r="BI7" s="38">
        <v>211.79</v>
      </c>
      <c r="BJ7" s="38">
        <v>161.65</v>
      </c>
      <c r="BK7" s="38">
        <v>2784</v>
      </c>
      <c r="BL7" s="38">
        <v>3188.44</v>
      </c>
      <c r="BM7" s="38">
        <v>4170.3999999999996</v>
      </c>
      <c r="BN7" s="38">
        <v>2559.94</v>
      </c>
      <c r="BO7" s="38">
        <v>2834.34</v>
      </c>
      <c r="BP7" s="38">
        <v>1937.22</v>
      </c>
      <c r="BQ7" s="38">
        <v>10.64</v>
      </c>
      <c r="BR7" s="38">
        <v>9.77</v>
      </c>
      <c r="BS7" s="38">
        <v>9.66</v>
      </c>
      <c r="BT7" s="38">
        <v>18.13</v>
      </c>
      <c r="BU7" s="38">
        <v>20.100000000000001</v>
      </c>
      <c r="BV7" s="38">
        <v>29.21</v>
      </c>
      <c r="BW7" s="38">
        <v>26.47</v>
      </c>
      <c r="BX7" s="38">
        <v>32.14</v>
      </c>
      <c r="BY7" s="38">
        <v>37.82</v>
      </c>
      <c r="BZ7" s="38">
        <v>37.979999999999997</v>
      </c>
      <c r="CA7" s="38">
        <v>35.299999999999997</v>
      </c>
      <c r="CB7" s="38">
        <v>1157.73</v>
      </c>
      <c r="CC7" s="38">
        <v>1239.24</v>
      </c>
      <c r="CD7" s="38">
        <v>1199.07</v>
      </c>
      <c r="CE7" s="38">
        <v>688.05</v>
      </c>
      <c r="CF7" s="38">
        <v>648.76</v>
      </c>
      <c r="CG7" s="38">
        <v>620.01</v>
      </c>
      <c r="CH7" s="38">
        <v>688.46</v>
      </c>
      <c r="CI7" s="38">
        <v>562.9</v>
      </c>
      <c r="CJ7" s="38">
        <v>482.51</v>
      </c>
      <c r="CK7" s="38">
        <v>484.48</v>
      </c>
      <c r="CL7" s="38">
        <v>521.14</v>
      </c>
      <c r="CM7" s="38">
        <v>10.29</v>
      </c>
      <c r="CN7" s="38">
        <v>8.82</v>
      </c>
      <c r="CO7" s="38">
        <v>8.82</v>
      </c>
      <c r="CP7" s="38">
        <v>7.35</v>
      </c>
      <c r="CQ7" s="38">
        <v>7.35</v>
      </c>
      <c r="CR7" s="38">
        <v>43.1</v>
      </c>
      <c r="CS7" s="38">
        <v>40.96</v>
      </c>
      <c r="CT7" s="38">
        <v>39.450000000000003</v>
      </c>
      <c r="CU7" s="38">
        <v>39.15</v>
      </c>
      <c r="CV7" s="38">
        <v>39.76</v>
      </c>
      <c r="CW7" s="38">
        <v>35.75</v>
      </c>
      <c r="CX7" s="38">
        <v>63.39</v>
      </c>
      <c r="CY7" s="38">
        <v>62.26</v>
      </c>
      <c r="CZ7" s="38">
        <v>70.09</v>
      </c>
      <c r="DA7" s="38">
        <v>69.900000000000006</v>
      </c>
      <c r="DB7" s="38">
        <v>70.75</v>
      </c>
      <c r="DC7" s="38">
        <v>88.02</v>
      </c>
      <c r="DD7" s="38">
        <v>90.64</v>
      </c>
      <c r="DE7" s="38">
        <v>90.48</v>
      </c>
      <c r="DF7" s="38">
        <v>89.54</v>
      </c>
      <c r="DG7" s="38">
        <v>83.43</v>
      </c>
      <c r="DH7" s="38">
        <v>90.51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0.51</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2020-02-16T23:52:32Z</cp:lastPrinted>
  <dcterms:created xsi:type="dcterms:W3CDTF">2019-12-05T05:27:28Z</dcterms:created>
  <dcterms:modified xsi:type="dcterms:W3CDTF">2020-02-17T00:35:21Z</dcterms:modified>
  <cp:category/>
</cp:coreProperties>
</file>