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12_雲仙市\下水道課\"/>
    </mc:Choice>
  </mc:AlternateContent>
  <xr:revisionPtr revIDLastSave="0" documentId="13_ncr:1_{81DA5AE5-9B23-442B-BB79-4DF2DDC3E87C}" xr6:coauthVersionLast="36" xr6:coauthVersionMax="36" xr10:uidLastSave="{00000000-0000-0000-0000-000000000000}"/>
  <workbookProtection workbookAlgorithmName="SHA-512" workbookHashValue="wSd4q8R8Tl65CpkuPE5o7ouYwGLGIuxt7xqDhNgO1PHpTo9hGhieXf13ZjcYJ3kdkT3S5pxiph/3+8dDHErDiw==" workbookSaltValue="57LHLMQKw6x7ci7TApYWL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L8" i="4"/>
  <c r="C10" i="5" l="1"/>
  <c r="D10" i="5"/>
  <c r="E10" i="5"/>
  <c r="B10" i="5"/>
</calcChain>
</file>

<file path=xl/sharedStrings.xml><?xml version="1.0" encoding="utf-8"?>
<sst xmlns="http://schemas.openxmlformats.org/spreadsheetml/2006/main" count="244" uniqueCount="115">
  <si>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</si>
  <si>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</si>
  <si>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</si>
  <si>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</si>
  <si>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</si>
  <si>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</si>
  <si>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</si>
  <si>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</si>
  <si>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</si>
  <si>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</si>
  <si>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</si>
  <si>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</si>
  <si>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</si>
  <si>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</si>
  <si>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</si>
  <si>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</si>
  <si>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</si>
  <si>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</si>
  <si>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</si>
  <si>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</si>
  <si>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</si>
  <si>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</si>
  <si>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</si>
  <si>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</si>
  <si>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</si>
  <si>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</si>
  <si>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</si>
  <si>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</si>
  <si>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</si>
  <si>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</si>
  <si>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</si>
  <si>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</si>
  <si>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</si>
  <si>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</si>
  <si>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</si>
  <si>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</si>
  <si>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</si>
  <si>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</si>
  <si>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</si>
  <si>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</si>
  <si>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</si>
  <si>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</si>
  <si>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</si>
  <si>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</si>
  <si>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</si>
  <si>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</si>
  <si>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</si>
  <si>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</si>
  <si>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</si>
  <si>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</si>
  <si>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</si>
  <si>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</si>
  <si>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</si>
  <si>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</si>
  <si>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</si>
  <si>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</si>
  <si>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</si>
  <si>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</si>
  <si>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</si>
  <si>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</si>
  <si>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</si>
  <si>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</si>
  <si>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</si>
  <si>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</si>
  <si>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</si>
  <si>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</si>
  <si>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</si>
  <si>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</si>
  <si>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</si>
  <si>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</si>
  <si>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</si>
  <si>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</si>
  <si>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</si>
  <si>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</si>
  <si>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</si>
  <si>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</si>
  <si>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</si>
  <si>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</si>
  <si>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</si>
  <si>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</si>
  <si>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</si>
  <si>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</si>
  <si>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</si>
  <si>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</si>
  <si>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</si>
  <si>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</si>
  <si>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</si>
  <si>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</si>
  <si>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</si>
  <si>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</si>
  <si>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</si>
  <si>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</si>
  <si>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</si>
  <si>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</si>
  <si>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</si>
  <si>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</si>
  <si>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</si>
  <si>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</si>
  <si>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</si>
  <si>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</si>
  <si>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</si>
  <si>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</si>
  <si>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</si>
  <si>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</si>
  <si>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</si>
  <si>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</si>
  <si>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</si>
  <si>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</si>
  <si>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</si>
  <si>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</si>
  <si>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</si>
  <si>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</si>
  <si>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特定地域生活排水処理事業は、平成17年から平成26年度までの事業であり、浄化槽の耐用年数を経過していない。</t>
    <phoneticPr fontId="4"/>
  </si>
  <si>
    <r>
      <t xml:space="preserve"> </t>
    </r>
    <r>
      <rPr>
        <sz val="11"/>
        <rFont val="ＭＳ ゴシック"/>
        <family val="3"/>
        <charset val="128"/>
      </rPr>
      <t xml:space="preserve"> 特定地域生活排水処理事業は、汚水処理費用が増加したことに伴い、昨年度と比較すると「経費回収率」の増及び「汚水処理原価」の減となり、また、「収益的収支比率」についても増となっている。</t>
    </r>
    <r>
      <rPr>
        <sz val="11"/>
        <color rgb="FFFF0000"/>
        <rFont val="ＭＳ ゴシック"/>
        <family val="3"/>
        <charset val="128"/>
      </rPr>
      <t xml:space="preserve">
　</t>
    </r>
    <r>
      <rPr>
        <sz val="11"/>
        <rFont val="ＭＳ ゴシック"/>
        <family val="3"/>
        <charset val="128"/>
      </rPr>
      <t>類似団体平均値と比較すると「経営の健全性」に関する経営指標である「経費回収率」は、平均値を上回っているものの、使用料で回収すべき経費の6割弱に留まっている状況である。
　適正な使用料収入の確保や汚水処理費の削減を行うことが必要である。</t>
    </r>
    <r>
      <rPr>
        <sz val="11"/>
        <color rgb="FFFF0000"/>
        <rFont val="ＭＳ ゴシック"/>
        <family val="3"/>
        <charset val="128"/>
      </rPr>
      <t xml:space="preserve">
</t>
    </r>
    <r>
      <rPr>
        <sz val="11"/>
        <rFont val="ＭＳ ゴシック"/>
        <family val="3"/>
        <charset val="128"/>
      </rPr>
      <t>※平成28年度「企業債残高対事業規模比率」については、決算統計24表1行16列（地方債償還資金に係る一般会計の負担額として定めた金額）が未計上のため異常値となっている。</t>
    </r>
    <rPh sb="23" eb="25">
      <t>ゾウカ</t>
    </rPh>
    <rPh sb="94" eb="96">
      <t>ルイジ</t>
    </rPh>
    <rPh sb="96" eb="98">
      <t>ダンタイ</t>
    </rPh>
    <rPh sb="98" eb="100">
      <t>ヘイキン</t>
    </rPh>
    <rPh sb="100" eb="101">
      <t>チ</t>
    </rPh>
    <rPh sb="102" eb="104">
      <t>ヒカク</t>
    </rPh>
    <rPh sb="135" eb="137">
      <t>ヘイキン</t>
    </rPh>
    <rPh sb="137" eb="138">
      <t>チ</t>
    </rPh>
    <rPh sb="139" eb="141">
      <t>ウワマワ</t>
    </rPh>
    <rPh sb="149" eb="152">
      <t>シヨウリョウ</t>
    </rPh>
    <rPh sb="153" eb="155">
      <t>カイシュウ</t>
    </rPh>
    <rPh sb="158" eb="160">
      <t>ケイヒ</t>
    </rPh>
    <rPh sb="162" eb="163">
      <t>ワリ</t>
    </rPh>
    <rPh sb="163" eb="164">
      <t>ジャク</t>
    </rPh>
    <rPh sb="165" eb="166">
      <t>トド</t>
    </rPh>
    <rPh sb="171" eb="173">
      <t>ジョウキョウ</t>
    </rPh>
    <rPh sb="200" eb="201">
      <t>オコナ</t>
    </rPh>
    <phoneticPr fontId="4"/>
  </si>
  <si>
    <t>　特定地域生活排水処理事業は平成26年度に事業が終了している。
　水洗化率は、高い値であるが、経費回収率は低い値となっているため、適正な使用料収入の確保、将来的には料金見直しの検討を行い、今後の施設更新に備えることが必要となってくる。
　また、平成28年度から令和元年度までの4年間の予定で公営企業へ移行するための事業を実施している。
　経営改善のため、汚水処理費の削減を行い、資産を把握し、経営状況や浄化槽の耐用年数を考慮しながら改修を行う必要がある。</t>
    <rPh sb="33" eb="36">
      <t>スイセンカ</t>
    </rPh>
    <rPh sb="36" eb="37">
      <t>リツ</t>
    </rPh>
    <rPh sb="39" eb="40">
      <t>タカ</t>
    </rPh>
    <rPh sb="41" eb="42">
      <t>アタイ</t>
    </rPh>
    <rPh sb="47" eb="49">
      <t>ケイヒ</t>
    </rPh>
    <rPh sb="49" eb="51">
      <t>カイシュウ</t>
    </rPh>
    <rPh sb="51" eb="52">
      <t>リツ</t>
    </rPh>
    <rPh sb="53" eb="54">
      <t>ヒク</t>
    </rPh>
    <rPh sb="55" eb="56">
      <t>アタイ</t>
    </rPh>
    <rPh sb="65" eb="67">
      <t>テキセイ</t>
    </rPh>
    <rPh sb="68" eb="71">
      <t>シヨウリョウ</t>
    </rPh>
    <rPh sb="71" eb="73">
      <t>シュウニュウ</t>
    </rPh>
    <rPh sb="74" eb="76">
      <t>カクホ</t>
    </rPh>
    <rPh sb="77" eb="80">
      <t>ショウライテキ</t>
    </rPh>
    <rPh sb="82" eb="84">
      <t>リョウキン</t>
    </rPh>
    <rPh sb="84" eb="86">
      <t>ミナオ</t>
    </rPh>
    <rPh sb="88" eb="90">
      <t>ケントウ</t>
    </rPh>
    <rPh sb="91" eb="92">
      <t>オコナ</t>
    </rPh>
    <rPh sb="94" eb="96">
      <t>コンゴ</t>
    </rPh>
    <rPh sb="97" eb="99">
      <t>シセツ</t>
    </rPh>
    <rPh sb="99" eb="101">
      <t>コウシン</t>
    </rPh>
    <rPh sb="102" eb="103">
      <t>ソナ</t>
    </rPh>
    <rPh sb="108" eb="110">
      <t>ヒツヨウ</t>
    </rPh>
    <rPh sb="130" eb="132">
      <t>レイワ</t>
    </rPh>
    <rPh sb="132" eb="133">
      <t>ガン</t>
    </rPh>
    <rPh sb="169" eb="171">
      <t>ケイエイ</t>
    </rPh>
    <rPh sb="171" eb="173">
      <t>カイゼン</t>
    </rPh>
    <rPh sb="189" eb="191">
      <t>シサン</t>
    </rPh>
    <rPh sb="192" eb="194">
      <t>ハアク</t>
    </rPh>
    <rPh sb="216" eb="218">
      <t>カイシュウ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</si>
</sst>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justify" vertical="top" wrapText="1"/>
      <protection locked="0"/>
    </xf>
    <xf numFmtId="0" fontId="16" fillId="0" borderId="0" xfId="0" applyFont="1" applyBorder="1" applyAlignment="1" applyProtection="1">
      <alignment horizontal="justify" vertical="top" wrapText="1"/>
      <protection locked="0"/>
    </xf>
    <xf numFmtId="0" fontId="16" fillId="0" borderId="7" xfId="0" applyFont="1" applyBorder="1" applyAlignment="1" applyProtection="1">
      <alignment horizontal="justify" vertical="top" wrapText="1"/>
      <protection locked="0"/>
    </xf>
    <xf numFmtId="0" fontId="16" fillId="0" borderId="8" xfId="0" applyFont="1" applyBorder="1" applyAlignment="1" applyProtection="1">
      <alignment horizontal="justify" vertical="top" wrapText="1"/>
      <protection locked="0"/>
    </xf>
    <xf numFmtId="0" fontId="16" fillId="0" borderId="1" xfId="0" applyFont="1" applyBorder="1" applyAlignment="1" applyProtection="1">
      <alignment horizontal="justify" vertical="top" wrapText="1"/>
      <protection locked="0"/>
    </xf>
    <xf numFmtId="0" fontId="16"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46-4795-B7A6-C688AB4F9D3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A46-4795-B7A6-C688AB4F9D3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7E-4D49-B4C2-66EF6CBFAD3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c:ext xmlns:c16="http://schemas.microsoft.com/office/drawing/2014/chart" uri="{C3380CC4-5D6E-409C-BE32-E72D297353CC}">
              <c16:uniqueId val="{00000001-A07E-4D49-B4C2-66EF6CBFAD3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97.58</c:v>
                </c:pt>
                <c:pt idx="1">
                  <c:v>98.34</c:v>
                </c:pt>
                <c:pt idx="2">
                  <c:v>98.31</c:v>
                </c:pt>
                <c:pt idx="3">
                  <c:v>98.27</c:v>
                </c:pt>
                <c:pt idx="4">
                  <c:v>98.38</c:v>
                </c:pt>
              </c:numCache>
            </c:numRef>
          </c:val>
          <c:extLst>
            <c:ext xmlns:c16="http://schemas.microsoft.com/office/drawing/2014/chart" uri="{C3380CC4-5D6E-409C-BE32-E72D297353CC}">
              <c16:uniqueId val="{00000000-26C1-4C6F-977B-B61930C9F82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c:ext xmlns:c16="http://schemas.microsoft.com/office/drawing/2014/chart" uri="{C3380CC4-5D6E-409C-BE32-E72D297353CC}">
              <c16:uniqueId val="{00000001-26C1-4C6F-977B-B61930C9F82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60.71</c:v>
                </c:pt>
                <c:pt idx="1">
                  <c:v>59.11</c:v>
                </c:pt>
                <c:pt idx="2">
                  <c:v>59.8</c:v>
                </c:pt>
                <c:pt idx="3">
                  <c:v>75.98</c:v>
                </c:pt>
                <c:pt idx="4">
                  <c:v>67.53</c:v>
                </c:pt>
              </c:numCache>
            </c:numRef>
          </c:val>
          <c:extLst>
            <c:ext xmlns:c16="http://schemas.microsoft.com/office/drawing/2014/chart" uri="{C3380CC4-5D6E-409C-BE32-E72D297353CC}">
              <c16:uniqueId val="{00000000-81E2-40AF-B6E7-7DD64449BFF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E2-40AF-B6E7-7DD64449BFF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87-464F-B0F0-A9A9B686F65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87-464F-B0F0-A9A9B686F65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13-4491-B728-C2A1077C3AB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13-4491-B728-C2A1077C3AB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77-4D22-8EA7-4A32F113076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77-4D22-8EA7-4A32F113076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D2-4670-B24F-BB4E9697A12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D2-4670-B24F-BB4E9697A12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514.42999999999995</c:v>
                </c:pt>
                <c:pt idx="1">
                  <c:v>459.17</c:v>
                </c:pt>
                <c:pt idx="2">
                  <c:v>1080.96</c:v>
                </c:pt>
                <c:pt idx="3">
                  <c:v>12.75</c:v>
                </c:pt>
                <c:pt idx="4">
                  <c:v>10.23</c:v>
                </c:pt>
              </c:numCache>
            </c:numRef>
          </c:val>
          <c:extLst>
            <c:ext xmlns:c16="http://schemas.microsoft.com/office/drawing/2014/chart" uri="{C3380CC4-5D6E-409C-BE32-E72D297353CC}">
              <c16:uniqueId val="{00000000-F9EA-4C70-B186-5B7E46F2E44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c:ext xmlns:c16="http://schemas.microsoft.com/office/drawing/2014/chart" uri="{C3380CC4-5D6E-409C-BE32-E72D297353CC}">
              <c16:uniqueId val="{00000001-F9EA-4C70-B186-5B7E46F2E44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50.16</c:v>
                </c:pt>
                <c:pt idx="1">
                  <c:v>47.45</c:v>
                </c:pt>
                <c:pt idx="2">
                  <c:v>48.31</c:v>
                </c:pt>
                <c:pt idx="3">
                  <c:v>59.19</c:v>
                </c:pt>
                <c:pt idx="4">
                  <c:v>48.61</c:v>
                </c:pt>
              </c:numCache>
            </c:numRef>
          </c:val>
          <c:extLst>
            <c:ext xmlns:c16="http://schemas.microsoft.com/office/drawing/2014/chart" uri="{C3380CC4-5D6E-409C-BE32-E72D297353CC}">
              <c16:uniqueId val="{00000000-2B25-4782-A5E9-7E59B046563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c:ext xmlns:c16="http://schemas.microsoft.com/office/drawing/2014/chart" uri="{C3380CC4-5D6E-409C-BE32-E72D297353CC}">
              <c16:uniqueId val="{00000001-2B25-4782-A5E9-7E59B046563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208.75</c:v>
                </c:pt>
                <c:pt idx="1">
                  <c:v>221.08</c:v>
                </c:pt>
                <c:pt idx="2">
                  <c:v>219.74</c:v>
                </c:pt>
                <c:pt idx="3">
                  <c:v>179.13</c:v>
                </c:pt>
                <c:pt idx="4">
                  <c:v>215.85</c:v>
                </c:pt>
              </c:numCache>
            </c:numRef>
          </c:val>
          <c:extLst>
            <c:ext xmlns:c16="http://schemas.microsoft.com/office/drawing/2014/chart" uri="{C3380CC4-5D6E-409C-BE32-E72D297353CC}">
              <c16:uniqueId val="{00000000-46F4-402B-905C-8CDFD7EBD5D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c:ext xmlns:c16="http://schemas.microsoft.com/office/drawing/2014/chart" uri="{C3380CC4-5D6E-409C-BE32-E72D297353CC}">
              <c16:uniqueId val="{00000001-46F4-402B-905C-8CDFD7EBD5D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長崎県　雲仙市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特定地域生活排水処理</v>
      </c>
      <c r="Q8" s="77"/>
      <c r="R8" s="77"/>
      <c r="S8" s="77"/>
      <c r="T8" s="77"/>
      <c r="U8" s="77"/>
      <c r="V8" s="77"/>
      <c r="W8" s="77" t="str">
        <f>データ!L6</f>
        <v>K3</v>
      </c>
      <c r="X8" s="77"/>
      <c r="Y8" s="77"/>
      <c r="Z8" s="77"/>
      <c r="AA8" s="77"/>
      <c r="AB8" s="77"/>
      <c r="AC8" s="77"/>
      <c r="AD8" s="78" t="str">
        <f>データ!$M$6</f>
        <v>非設置</v>
      </c>
      <c r="AE8" s="78"/>
      <c r="AF8" s="78"/>
      <c r="AG8" s="78"/>
      <c r="AH8" s="78"/>
      <c r="AI8" s="78"/>
      <c r="AJ8" s="78"/>
      <c r="AK8" s="3"/>
      <c r="AL8" s="74">
        <f>データ!S6</f>
        <v>44041</v>
      </c>
      <c r="AM8" s="74"/>
      <c r="AN8" s="74"/>
      <c r="AO8" s="74"/>
      <c r="AP8" s="74"/>
      <c r="AQ8" s="74"/>
      <c r="AR8" s="74"/>
      <c r="AS8" s="74"/>
      <c r="AT8" s="73">
        <f>データ!T6</f>
        <v>214.31</v>
      </c>
      <c r="AU8" s="73"/>
      <c r="AV8" s="73"/>
      <c r="AW8" s="73"/>
      <c r="AX8" s="73"/>
      <c r="AY8" s="73"/>
      <c r="AZ8" s="73"/>
      <c r="BA8" s="73"/>
      <c r="BB8" s="73">
        <f>データ!U6</f>
        <v>205.5</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t="str">
        <f>データ!O6</f>
        <v>該当数値なし</v>
      </c>
      <c r="J10" s="73"/>
      <c r="K10" s="73"/>
      <c r="L10" s="73"/>
      <c r="M10" s="73"/>
      <c r="N10" s="73"/>
      <c r="O10" s="73"/>
      <c r="P10" s="73">
        <f>データ!P6</f>
        <v>1.42</v>
      </c>
      <c r="Q10" s="73"/>
      <c r="R10" s="73"/>
      <c r="S10" s="73"/>
      <c r="T10" s="73"/>
      <c r="U10" s="73"/>
      <c r="V10" s="73"/>
      <c r="W10" s="73">
        <f>データ!Q6</f>
        <v>100</v>
      </c>
      <c r="X10" s="73"/>
      <c r="Y10" s="73"/>
      <c r="Z10" s="73"/>
      <c r="AA10" s="73"/>
      <c r="AB10" s="73"/>
      <c r="AC10" s="73"/>
      <c r="AD10" s="74">
        <f>データ!R6</f>
        <v>1940</v>
      </c>
      <c r="AE10" s="74"/>
      <c r="AF10" s="74"/>
      <c r="AG10" s="74"/>
      <c r="AH10" s="74"/>
      <c r="AI10" s="74"/>
      <c r="AJ10" s="74"/>
      <c r="AK10" s="2"/>
      <c r="AL10" s="74">
        <f>データ!V6</f>
        <v>618</v>
      </c>
      <c r="AM10" s="74"/>
      <c r="AN10" s="74"/>
      <c r="AO10" s="74"/>
      <c r="AP10" s="74"/>
      <c r="AQ10" s="74"/>
      <c r="AR10" s="74"/>
      <c r="AS10" s="74"/>
      <c r="AT10" s="73">
        <f>データ!W6</f>
        <v>0.3</v>
      </c>
      <c r="AU10" s="73"/>
      <c r="AV10" s="73"/>
      <c r="AW10" s="73"/>
      <c r="AX10" s="73"/>
      <c r="AY10" s="73"/>
      <c r="AZ10" s="73"/>
      <c r="BA10" s="73"/>
      <c r="BB10" s="73">
        <f>データ!X6</f>
        <v>2060</v>
      </c>
      <c r="BC10" s="73"/>
      <c r="BD10" s="73"/>
      <c r="BE10" s="73"/>
      <c r="BF10" s="73"/>
      <c r="BG10" s="73"/>
      <c r="BH10" s="73"/>
      <c r="BI10" s="73"/>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7"/>
      <c r="BM34" s="58"/>
      <c r="BN34" s="58"/>
      <c r="BO34" s="58"/>
      <c r="BP34" s="58"/>
      <c r="BQ34" s="58"/>
      <c r="BR34" s="58"/>
      <c r="BS34" s="58"/>
      <c r="BT34" s="58"/>
      <c r="BU34" s="58"/>
      <c r="BV34" s="58"/>
      <c r="BW34" s="58"/>
      <c r="BX34" s="58"/>
      <c r="BY34" s="58"/>
      <c r="BZ34" s="59"/>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7"/>
      <c r="BM35" s="58"/>
      <c r="BN35" s="58"/>
      <c r="BO35" s="58"/>
      <c r="BP35" s="58"/>
      <c r="BQ35" s="58"/>
      <c r="BR35" s="58"/>
      <c r="BS35" s="58"/>
      <c r="BT35" s="58"/>
      <c r="BU35" s="58"/>
      <c r="BV35" s="58"/>
      <c r="BW35" s="58"/>
      <c r="BX35" s="58"/>
      <c r="BY35" s="58"/>
      <c r="BZ35" s="5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114</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44</v>
      </c>
      <c r="N86" s="26" t="s">
        <v>45</v>
      </c>
      <c r="O86" s="26" t="str">
        <f>データ!EO6</f>
        <v>【-】</v>
      </c>
    </row>
  </sheetData>
  <sheetProtection algorithmName="SHA-512" hashValue="M93vsckHMGtUM5xOwXv1y8uB0f8zI497Z1cgLd+Lc6ffWLO+Tw0Bah2CPgus1I8uLkhlKTHUtYvE0MjKMBixdQ==" saltValue="Y/tNO4ezPZENZPe7Wb11C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2" t="s">
        <v>55</v>
      </c>
      <c r="I3" s="83"/>
      <c r="J3" s="83"/>
      <c r="K3" s="83"/>
      <c r="L3" s="83"/>
      <c r="M3" s="83"/>
      <c r="N3" s="83"/>
      <c r="O3" s="83"/>
      <c r="P3" s="83"/>
      <c r="Q3" s="83"/>
      <c r="R3" s="83"/>
      <c r="S3" s="83"/>
      <c r="T3" s="83"/>
      <c r="U3" s="83"/>
      <c r="V3" s="83"/>
      <c r="W3" s="83"/>
      <c r="X3" s="84"/>
      <c r="Y3" s="88" t="s">
        <v>56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58</v>
      </c>
      <c r="B4" s="30"/>
      <c r="C4" s="30"/>
      <c r="D4" s="30"/>
      <c r="E4" s="30"/>
      <c r="F4" s="30"/>
      <c r="G4" s="30"/>
      <c r="H4" s="85"/>
      <c r="I4" s="86"/>
      <c r="J4" s="86"/>
      <c r="K4" s="86"/>
      <c r="L4" s="86"/>
      <c r="M4" s="86"/>
      <c r="N4" s="86"/>
      <c r="O4" s="86"/>
      <c r="P4" s="86"/>
      <c r="Q4" s="86"/>
      <c r="R4" s="86"/>
      <c r="S4" s="86"/>
      <c r="T4" s="86"/>
      <c r="U4" s="86"/>
      <c r="V4" s="86"/>
      <c r="W4" s="86"/>
      <c r="X4" s="87"/>
      <c r="Y4" s="81" t="s">
        <v>59</v>
      </c>
      <c r="Z4" s="81"/>
      <c r="AA4" s="81"/>
      <c r="AB4" s="81"/>
      <c r="AC4" s="81"/>
      <c r="AD4" s="81"/>
      <c r="AE4" s="81"/>
      <c r="AF4" s="81"/>
      <c r="AG4" s="81"/>
      <c r="AH4" s="81"/>
      <c r="AI4" s="81"/>
      <c r="AJ4" s="81" t="s">
        <v>60</v>
      </c>
      <c r="AK4" s="81"/>
      <c r="AL4" s="81"/>
      <c r="AM4" s="81"/>
      <c r="AN4" s="81"/>
      <c r="AO4" s="81"/>
      <c r="AP4" s="81"/>
      <c r="AQ4" s="81"/>
      <c r="AR4" s="81"/>
      <c r="AS4" s="81"/>
      <c r="AT4" s="81"/>
      <c r="AU4" s="81" t="s">
        <v>61</v>
      </c>
      <c r="AV4" s="81"/>
      <c r="AW4" s="81"/>
      <c r="AX4" s="81"/>
      <c r="AY4" s="81"/>
      <c r="AZ4" s="81"/>
      <c r="BA4" s="81"/>
      <c r="BB4" s="81"/>
      <c r="BC4" s="81"/>
      <c r="BD4" s="81"/>
      <c r="BE4" s="81"/>
      <c r="BF4" s="81" t="s">
        <v>62</v>
      </c>
      <c r="BG4" s="81"/>
      <c r="BH4" s="81"/>
      <c r="BI4" s="81"/>
      <c r="BJ4" s="81"/>
      <c r="BK4" s="81"/>
      <c r="BL4" s="81"/>
      <c r="BM4" s="81"/>
      <c r="BN4" s="81"/>
      <c r="BO4" s="81"/>
      <c r="BP4" s="81"/>
      <c r="BQ4" s="81" t="s">
        <v>63</v>
      </c>
      <c r="BR4" s="81"/>
      <c r="BS4" s="81"/>
      <c r="BT4" s="81"/>
      <c r="BU4" s="81"/>
      <c r="BV4" s="81"/>
      <c r="BW4" s="81"/>
      <c r="BX4" s="81"/>
      <c r="BY4" s="81"/>
      <c r="BZ4" s="81"/>
      <c r="CA4" s="81"/>
      <c r="CB4" s="81" t="s">
        <v>64</v>
      </c>
      <c r="CC4" s="81"/>
      <c r="CD4" s="81"/>
      <c r="CE4" s="81"/>
      <c r="CF4" s="81"/>
      <c r="CG4" s="81"/>
      <c r="CH4" s="81"/>
      <c r="CI4" s="81"/>
      <c r="CJ4" s="81"/>
      <c r="CK4" s="81"/>
      <c r="CL4" s="81"/>
      <c r="CM4" s="81" t="s">
        <v>65</v>
      </c>
      <c r="CN4" s="81"/>
      <c r="CO4" s="81"/>
      <c r="CP4" s="81"/>
      <c r="CQ4" s="81"/>
      <c r="CR4" s="81"/>
      <c r="CS4" s="81"/>
      <c r="CT4" s="81"/>
      <c r="CU4" s="81"/>
      <c r="CV4" s="81"/>
      <c r="CW4" s="81"/>
      <c r="CX4" s="81" t="s">
        <v>66</v>
      </c>
      <c r="CY4" s="81"/>
      <c r="CZ4" s="81"/>
      <c r="DA4" s="81"/>
      <c r="DB4" s="81"/>
      <c r="DC4" s="81"/>
      <c r="DD4" s="81"/>
      <c r="DE4" s="81"/>
      <c r="DF4" s="81"/>
      <c r="DG4" s="81"/>
      <c r="DH4" s="81"/>
      <c r="DI4" s="81" t="s">
        <v>67</v>
      </c>
      <c r="DJ4" s="81"/>
      <c r="DK4" s="81"/>
      <c r="DL4" s="81"/>
      <c r="DM4" s="81"/>
      <c r="DN4" s="81"/>
      <c r="DO4" s="81"/>
      <c r="DP4" s="81"/>
      <c r="DQ4" s="81"/>
      <c r="DR4" s="81"/>
      <c r="DS4" s="81"/>
      <c r="DT4" s="81" t="s">
        <v>68</v>
      </c>
      <c r="DU4" s="81"/>
      <c r="DV4" s="81"/>
      <c r="DW4" s="81"/>
      <c r="DX4" s="81"/>
      <c r="DY4" s="81"/>
      <c r="DZ4" s="81"/>
      <c r="EA4" s="81"/>
      <c r="EB4" s="81"/>
      <c r="EC4" s="81"/>
      <c r="ED4" s="81"/>
      <c r="EE4" s="81" t="s">
        <v>69</v>
      </c>
      <c r="EF4" s="81"/>
      <c r="EG4" s="81"/>
      <c r="EH4" s="81"/>
      <c r="EI4" s="81"/>
      <c r="EJ4" s="81"/>
      <c r="EK4" s="81"/>
      <c r="EL4" s="81"/>
      <c r="EM4" s="81"/>
      <c r="EN4" s="81"/>
      <c r="EO4" s="81"/>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422134</v>
      </c>
      <c r="D6" s="33">
        <f t="shared" si="3"/>
        <v>47</v>
      </c>
      <c r="E6" s="33">
        <f t="shared" si="3"/>
        <v>18</v>
      </c>
      <c r="F6" s="33">
        <f t="shared" si="3"/>
        <v>0</v>
      </c>
      <c r="G6" s="33">
        <f t="shared" si="3"/>
        <v>0</v>
      </c>
      <c r="H6" s="33" t="str">
        <f t="shared" si="3"/>
        <v>長崎県　雲仙市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1.42</v>
      </c>
      <c r="Q6" s="34">
        <f t="shared" si="3"/>
        <v>100</v>
      </c>
      <c r="R6" s="34">
        <f t="shared" si="3"/>
        <v>1940</v>
      </c>
      <c r="S6" s="34">
        <f t="shared" si="3"/>
        <v>44041</v>
      </c>
      <c r="T6" s="34">
        <f t="shared" si="3"/>
        <v>214.31</v>
      </c>
      <c r="U6" s="34">
        <f t="shared" si="3"/>
        <v>205.5</v>
      </c>
      <c r="V6" s="34">
        <f t="shared" si="3"/>
        <v>618</v>
      </c>
      <c r="W6" s="34">
        <f t="shared" si="3"/>
        <v>0.3</v>
      </c>
      <c r="X6" s="34">
        <f t="shared" si="3"/>
        <v>2060</v>
      </c>
      <c r="Y6" s="35">
        <f>IF(Y7="",NA(),Y7)</f>
        <v>60.71</v>
      </c>
      <c r="Z6" s="35">
        <f t="shared" ref="Z6:AH6" si="4">IF(Z7="",NA(),Z7)</f>
        <v>59.11</v>
      </c>
      <c r="AA6" s="35">
        <f t="shared" si="4"/>
        <v>59.8</v>
      </c>
      <c r="AB6" s="35">
        <f t="shared" si="4"/>
        <v>75.98</v>
      </c>
      <c r="AC6" s="35">
        <f t="shared" si="4"/>
        <v>67.53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514.42999999999995</v>
      </c>
      <c r="BG6" s="35">
        <f t="shared" ref="BG6:BO6" si="7">IF(BG7="",NA(),BG7)</f>
        <v>459.17</v>
      </c>
      <c r="BH6" s="35">
        <f t="shared" si="7"/>
        <v>1080.96</v>
      </c>
      <c r="BI6" s="35">
        <f t="shared" si="7"/>
        <v>12.75</v>
      </c>
      <c r="BJ6" s="35">
        <f t="shared" si="7"/>
        <v>10.23</v>
      </c>
      <c r="BK6" s="35">
        <f t="shared" si="7"/>
        <v>416.91</v>
      </c>
      <c r="BL6" s="35">
        <f t="shared" si="7"/>
        <v>392.19</v>
      </c>
      <c r="BM6" s="35">
        <f t="shared" si="7"/>
        <v>413.5</v>
      </c>
      <c r="BN6" s="35">
        <f t="shared" si="7"/>
        <v>407.42</v>
      </c>
      <c r="BO6" s="35">
        <f t="shared" si="7"/>
        <v>386.46</v>
      </c>
      <c r="BP6" s="34" t="str">
        <f>IF(BP7="","",IF(BP7="-","【-】","【"&amp;SUBSTITUTE(TEXT(BP7,"#,##0.00"),"-","△")&amp;"】"))</f>
        <v>【325.02】</v>
      </c>
      <c r="BQ6" s="35">
        <f>IF(BQ7="",NA(),BQ7)</f>
        <v>50.16</v>
      </c>
      <c r="BR6" s="35">
        <f t="shared" ref="BR6:BZ6" si="8">IF(BR7="",NA(),BR7)</f>
        <v>47.45</v>
      </c>
      <c r="BS6" s="35">
        <f t="shared" si="8"/>
        <v>48.31</v>
      </c>
      <c r="BT6" s="35">
        <f t="shared" si="8"/>
        <v>59.19</v>
      </c>
      <c r="BU6" s="35">
        <f t="shared" si="8"/>
        <v>48.61</v>
      </c>
      <c r="BV6" s="35">
        <f t="shared" si="8"/>
        <v>57.93</v>
      </c>
      <c r="BW6" s="35">
        <f t="shared" si="8"/>
        <v>57.03</v>
      </c>
      <c r="BX6" s="35">
        <f t="shared" si="8"/>
        <v>55.84</v>
      </c>
      <c r="BY6" s="35">
        <f t="shared" si="8"/>
        <v>57.08</v>
      </c>
      <c r="BZ6" s="35">
        <f t="shared" si="8"/>
        <v>55.85</v>
      </c>
      <c r="CA6" s="34" t="str">
        <f>IF(CA7="","",IF(CA7="-","【-】","【"&amp;SUBSTITUTE(TEXT(CA7,"#,##0.00"),"-","△")&amp;"】"))</f>
        <v>【60.61】</v>
      </c>
      <c r="CB6" s="35">
        <f>IF(CB7="",NA(),CB7)</f>
        <v>208.75</v>
      </c>
      <c r="CC6" s="35">
        <f t="shared" ref="CC6:CK6" si="9">IF(CC7="",NA(),CC7)</f>
        <v>221.08</v>
      </c>
      <c r="CD6" s="35">
        <f t="shared" si="9"/>
        <v>219.74</v>
      </c>
      <c r="CE6" s="35">
        <f t="shared" si="9"/>
        <v>179.13</v>
      </c>
      <c r="CF6" s="35">
        <f t="shared" si="9"/>
        <v>215.85</v>
      </c>
      <c r="CG6" s="35">
        <f t="shared" si="9"/>
        <v>276.93</v>
      </c>
      <c r="CH6" s="35">
        <f t="shared" si="9"/>
        <v>283.73</v>
      </c>
      <c r="CI6" s="35">
        <f t="shared" si="9"/>
        <v>287.57</v>
      </c>
      <c r="CJ6" s="35">
        <f t="shared" si="9"/>
        <v>286.86</v>
      </c>
      <c r="CK6" s="35">
        <f t="shared" si="9"/>
        <v>287.91000000000003</v>
      </c>
      <c r="CL6" s="34" t="str">
        <f>IF(CL7="","",IF(CL7="-","【-】","【"&amp;SUBSTITUTE(TEXT(CL7,"#,##0.00"),"-","△")&amp;"】"))</f>
        <v>【270.94】</v>
      </c>
      <c r="CM6" s="35" t="str">
        <f>IF(CM7="",NA(),CM7)</f>
        <v>-</v>
      </c>
      <c r="CN6" s="35" t="str">
        <f t="shared" ref="CN6:CV6" si="10">IF(CN7="",NA(),CN7)</f>
        <v>-</v>
      </c>
      <c r="CO6" s="35" t="str">
        <f t="shared" si="10"/>
        <v>-</v>
      </c>
      <c r="CP6" s="35" t="str">
        <f t="shared" si="10"/>
        <v>-</v>
      </c>
      <c r="CQ6" s="35" t="str">
        <f t="shared" si="10"/>
        <v>-</v>
      </c>
      <c r="CR6" s="35">
        <f t="shared" si="10"/>
        <v>59.08</v>
      </c>
      <c r="CS6" s="35">
        <f t="shared" si="10"/>
        <v>58.25</v>
      </c>
      <c r="CT6" s="35">
        <f t="shared" si="10"/>
        <v>61.55</v>
      </c>
      <c r="CU6" s="35">
        <f t="shared" si="10"/>
        <v>57.22</v>
      </c>
      <c r="CV6" s="35">
        <f t="shared" si="10"/>
        <v>54.93</v>
      </c>
      <c r="CW6" s="34" t="str">
        <f>IF(CW7="","",IF(CW7="-","【-】","【"&amp;SUBSTITUTE(TEXT(CW7,"#,##0.00"),"-","△")&amp;"】"))</f>
        <v>【57.80】</v>
      </c>
      <c r="CX6" s="35">
        <f>IF(CX7="",NA(),CX7)</f>
        <v>97.58</v>
      </c>
      <c r="CY6" s="35">
        <f t="shared" ref="CY6:DG6" si="11">IF(CY7="",NA(),CY7)</f>
        <v>98.34</v>
      </c>
      <c r="CZ6" s="35">
        <f t="shared" si="11"/>
        <v>98.31</v>
      </c>
      <c r="DA6" s="35">
        <f t="shared" si="11"/>
        <v>98.27</v>
      </c>
      <c r="DB6" s="35">
        <f t="shared" si="11"/>
        <v>98.38</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422134</v>
      </c>
      <c r="D7" s="37">
        <v>47</v>
      </c>
      <c r="E7" s="37">
        <v>18</v>
      </c>
      <c r="F7" s="37">
        <v>0</v>
      </c>
      <c r="G7" s="37">
        <v>0</v>
      </c>
      <c r="H7" s="37" t="s">
        <v>99</v>
      </c>
      <c r="I7" s="37" t="s">
        <v>100</v>
      </c>
      <c r="J7" s="37" t="s">
        <v>101</v>
      </c>
      <c r="K7" s="37" t="s">
        <v>102</v>
      </c>
      <c r="L7" s="37" t="s">
        <v>103</v>
      </c>
      <c r="M7" s="37" t="s">
        <v>104</v>
      </c>
      <c r="N7" s="38" t="s">
        <v>105</v>
      </c>
      <c r="O7" s="38" t="s">
        <v>106</v>
      </c>
      <c r="P7" s="38">
        <v>1.42</v>
      </c>
      <c r="Q7" s="38">
        <v>100</v>
      </c>
      <c r="R7" s="38">
        <v>1940</v>
      </c>
      <c r="S7" s="38">
        <v>44041</v>
      </c>
      <c r="T7" s="38">
        <v>214.31</v>
      </c>
      <c r="U7" s="38">
        <v>205.5</v>
      </c>
      <c r="V7" s="38">
        <v>618</v>
      </c>
      <c r="W7" s="38">
        <v>0.3</v>
      </c>
      <c r="X7" s="38">
        <v>2060</v>
      </c>
      <c r="Y7" s="38">
        <v>60.71</v>
      </c>
      <c r="Z7" s="38">
        <v>59.11</v>
      </c>
      <c r="AA7" s="38">
        <v>59.8</v>
      </c>
      <c r="AB7" s="38">
        <v>75.98</v>
      </c>
      <c r="AC7" s="38">
        <v>67.53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514.42999999999995</v>
      </c>
      <c r="BG7" s="38">
        <v>459.17</v>
      </c>
      <c r="BH7" s="38">
        <v>1080.96</v>
      </c>
      <c r="BI7" s="38">
        <v>12.75</v>
      </c>
      <c r="BJ7" s="38">
        <v>10.23</v>
      </c>
      <c r="BK7" s="38">
        <v>416.91</v>
      </c>
      <c r="BL7" s="38">
        <v>392.19</v>
      </c>
      <c r="BM7" s="38">
        <v>413.5</v>
      </c>
      <c r="BN7" s="38">
        <v>407.42</v>
      </c>
      <c r="BO7" s="38">
        <v>386.46</v>
      </c>
      <c r="BP7" s="38">
        <v>325.02</v>
      </c>
      <c r="BQ7" s="38">
        <v>50.16</v>
      </c>
      <c r="BR7" s="38">
        <v>47.45</v>
      </c>
      <c r="BS7" s="38">
        <v>48.31</v>
      </c>
      <c r="BT7" s="38">
        <v>59.19</v>
      </c>
      <c r="BU7" s="38">
        <v>48.61</v>
      </c>
      <c r="BV7" s="38">
        <v>57.93</v>
      </c>
      <c r="BW7" s="38">
        <v>57.03</v>
      </c>
      <c r="BX7" s="38">
        <v>55.84</v>
      </c>
      <c r="BY7" s="38">
        <v>57.08</v>
      </c>
      <c r="BZ7" s="38">
        <v>55.85</v>
      </c>
      <c r="CA7" s="38">
        <v>60.61</v>
      </c>
      <c r="CB7" s="38">
        <v>208.75</v>
      </c>
      <c r="CC7" s="38">
        <v>221.08</v>
      </c>
      <c r="CD7" s="38">
        <v>219.74</v>
      </c>
      <c r="CE7" s="38">
        <v>179.13</v>
      </c>
      <c r="CF7" s="38">
        <v>215.85</v>
      </c>
      <c r="CG7" s="38">
        <v>276.93</v>
      </c>
      <c r="CH7" s="38">
        <v>283.73</v>
      </c>
      <c r="CI7" s="38">
        <v>287.57</v>
      </c>
      <c r="CJ7" s="38">
        <v>286.86</v>
      </c>
      <c r="CK7" s="38">
        <v>287.91000000000003</v>
      </c>
      <c r="CL7" s="38">
        <v>270.94</v>
      </c>
      <c r="CM7" s="38" t="s">
        <v>105</v>
      </c>
      <c r="CN7" s="38" t="s">
        <v>105</v>
      </c>
      <c r="CO7" s="38" t="s">
        <v>105</v>
      </c>
      <c r="CP7" s="38" t="s">
        <v>105</v>
      </c>
      <c r="CQ7" s="38" t="s">
        <v>105</v>
      </c>
      <c r="CR7" s="38">
        <v>59.08</v>
      </c>
      <c r="CS7" s="38">
        <v>58.25</v>
      </c>
      <c r="CT7" s="38">
        <v>61.55</v>
      </c>
      <c r="CU7" s="38">
        <v>57.22</v>
      </c>
      <c r="CV7" s="38">
        <v>54.93</v>
      </c>
      <c r="CW7" s="38">
        <v>57.8</v>
      </c>
      <c r="CX7" s="38">
        <v>97.58</v>
      </c>
      <c r="CY7" s="38">
        <v>98.34</v>
      </c>
      <c r="CZ7" s="38">
        <v>98.31</v>
      </c>
      <c r="DA7" s="38">
        <v>98.27</v>
      </c>
      <c r="DB7" s="38">
        <v>98.38</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磯 大志朗</cp:lastModifiedBy>
  <cp:lastPrinted>2020-01-28T02:16:07Z</cp:lastPrinted>
  <dcterms:created xsi:type="dcterms:W3CDTF">2019-12-05T05:30:22Z</dcterms:created>
  <dcterms:modified xsi:type="dcterms:W3CDTF">2020-02-17T00:35:34Z</dcterms:modified>
  <cp:category/>
</cp:coreProperties>
</file>