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4_市町→県\13_南島原市\"/>
    </mc:Choice>
  </mc:AlternateContent>
  <xr:revisionPtr revIDLastSave="0" documentId="13_ncr:1_{4262783A-E08F-4DED-BE5B-A42FFE71D9FA}" xr6:coauthVersionLast="36" xr6:coauthVersionMax="36" xr10:uidLastSave="{00000000-0000-0000-0000-000000000000}"/>
  <workbookProtection workbookAlgorithmName="SHA-512" workbookHashValue="xAW6IoeayDXcEP4qF4u598D3Ge0yEsXk1trgZPzmgetL4ccq6ivetIzyyIDo08eizywHsBTtrzDI4ZLx6/y4BA==" workbookSaltValue="5+J556fuXV+dyCoIkA6Hk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H86" i="4"/>
  <c r="I10" i="4"/>
  <c r="AT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<sst xmlns="http://schemas.openxmlformats.org/spreadsheetml/2006/main" count="228" uniqueCount="113">
  <si>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</si>
  <si>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</si>
  <si>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</si>
  <si>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</si>
  <si>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</si>
  <si>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</si>
  <si>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</si>
  <si>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</si>
  <si>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</si>
  <si>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</si>
  <si>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</si>
  <si>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</si>
  <si>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</si>
  <si>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</si>
  <si>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</si>
  <si>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</si>
  <si>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</si>
  <si>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</si>
  <si>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</si>
  <si>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</si>
  <si>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</si>
  <si>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</si>
  <si>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</si>
  <si>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</si>
  <si>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</si>
  <si>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</si>
  <si>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</si>
  <si>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</si>
  <si>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</si>
  <si>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</si>
  <si>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</si>
  <si>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</si>
  <si>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</si>
  <si>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</si>
  <si>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</si>
  <si>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</si>
  <si>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</si>
  <si>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</si>
  <si>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</si>
  <si>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</si>
  <si>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</si>
  <si>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</si>
  <si>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</si>
  <si>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</si>
  <si>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</si>
  <si>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</si>
  <si>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</si>
  <si>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</si>
  <si>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</si>
  <si>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</si>
  <si>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</si>
  <si>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</si>
  <si>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</si>
  <si>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</si>
  <si>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</si>
  <si>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</si>
  <si>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</si>
  <si>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</si>
  <si>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</si>
  <si>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</si>
  <si>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</si>
  <si>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</si>
  <si>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</si>
  <si>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</si>
  <si>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</si>
  <si>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</si>
  <si>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</si>
  <si>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</si>
  <si>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</si>
  <si>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</si>
  <si>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</si>
  <si>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</si>
  <si>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</si>
  <si>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</si>
  <si>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</si>
  <si>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</si>
  <si>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</si>
  <si>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</si>
  <si>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</si>
  <si>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</si>
  <si>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</si>
  <si>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</si>
  <si>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</si>
  <si>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</si>
  <si>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</si>
  <si>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</si>
  <si>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</si>
  <si>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</si>
  <si>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</si>
  <si>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</si>
  <si>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</si>
  <si>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</si>
  <si>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</si>
  <si>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</si>
  <si>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</si>
  <si>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</si>
  <si>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</si>
  <si>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南島原市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</si>
  <si>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</si>
  <si>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</si>
  <si>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</si>
  <si>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</si>
  <si>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</si>
  <si>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</si>
  <si>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</si>
  <si>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</si>
  <si>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</si>
  <si>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</si>
  <si>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</si>
  <si>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</si>
  <si>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
　ストックマネジメント計画を策定し、施設の計画的な修繕、効率的な改築等を今後検討していく予定としている。
　また、本市が抱えている高齢化率の増加、人口減少等により、料金収入の減少が見込まれるなか、施設の適正な維持管理や、統廃合なども視野に入れた効率的な事業運営を行い、経営の継続に努めなければならない。</t>
    <phoneticPr fontId="4"/>
  </si>
  <si>
    <t xml:space="preserve">
 経営状況は「①収益的収支比率」について100％近くにあり、改善傾向であるものの、収益の大半を一般会計からの繰入金に依存している状況である。
　「④企業債残高対事業規模比率」について、類似団体と比較しても優位である。
 「⑤経費回収率」、「⑥汚水処理原価」、「⑦施設利用率」及び「⑧水洗化率」について、経年比較では、改善傾向であるものの、類似団体よりは依然劣位である。
　Ｈ15年度で面整備を終えており、今後処理区域内人口の増加も見込めないなか、いかにして処理区域内の接続促進を図り、水洗化率を向上させるかが課題である。
　また、「①収益的収支比率」がH29に改善した要因は、資本勘定の一般会計補助金が減少し、その分収益勘定の一般会計繰入金が増加したためであり、根本的な改善が図られたものではない。
</t>
    <rPh sb="25" eb="26">
      <t>チカ</t>
    </rPh>
    <rPh sb="65" eb="67">
      <t>ジョウキョウ</t>
    </rPh>
    <rPh sb="138" eb="139">
      <t>オヨ</t>
    </rPh>
    <phoneticPr fontId="4"/>
  </si>
  <si>
    <t>　
　平成15年度に供用開始し、供用開始後15年が経過しており、処理場や管渠等の耐用年数は経過していないが、電気設備等については、耐用年数を迎える時期となっている。
　今後、すべての下水道施設を対象とした、ストックマネジメント計画を策定し、適切な維持管理及び計画的な改修を図っていく。</t>
    <rPh sb="70" eb="71">
      <t>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</si>
</sst>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2-4FD5-8D06-86D8ECA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0.02</c:v>
                </c:pt>
                <c:pt idx="2">
                  <c:v>0.03</c:v>
                </c:pt>
                <c:pt idx="3" formatCode="#,##0.00;&quot;△&quot;#,##0.00">
                  <c:v>0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2-4FD5-8D06-86D8ECAE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30.67</c:v>
                </c:pt>
                <c:pt idx="1">
                  <c:v>31.33</c:v>
                </c:pt>
                <c:pt idx="2">
                  <c:v>32</c:v>
                </c:pt>
                <c:pt idx="3">
                  <c:v>32.67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7-4AD0-B64C-82DB0F47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44.69</c:v>
                </c:pt>
                <c:pt idx="1">
                  <c:v>44.69</c:v>
                </c:pt>
                <c:pt idx="2">
                  <c:v>42.84</c:v>
                </c:pt>
                <c:pt idx="3">
                  <c:v>40.93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7-4AD0-B64C-82DB0F47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54.08</c:v>
                </c:pt>
                <c:pt idx="1">
                  <c:v>55.86</c:v>
                </c:pt>
                <c:pt idx="2">
                  <c:v>56.55</c:v>
                </c:pt>
                <c:pt idx="3">
                  <c:v>57.48</c:v>
                </c:pt>
                <c:pt idx="4">
                  <c:v>57.47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4-4212-AB4D-7B042C9C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70.59</c:v>
                </c:pt>
                <c:pt idx="1">
                  <c:v>69.67</c:v>
                </c:pt>
                <c:pt idx="2">
                  <c:v>66.3</c:v>
                </c:pt>
                <c:pt idx="3">
                  <c:v>62.73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4-4212-AB4D-7B042C9C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83.41</c:v>
                </c:pt>
                <c:pt idx="1">
                  <c:v>86.32</c:v>
                </c:pt>
                <c:pt idx="2">
                  <c:v>89.2</c:v>
                </c:pt>
                <c:pt idx="3">
                  <c:v>105.04</c:v>
                </c:pt>
                <c:pt idx="4">
                  <c:v>99.57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1-4129-BC62-ACEA8B1D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1-4129-BC62-ACEA8B1D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E6B-9A55-634386B8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5-4E6B-9A55-634386B8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8-4C44-B0C0-050C4421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8-4C44-B0C0-050C4421B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B-47C7-B4EE-EB8D598A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B-47C7-B4EE-EB8D598A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7-46CF-8E50-8EAF85AB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7-46CF-8E50-8EAF85AB0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2228.0300000000002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1-4D7E-8A05-077B4E516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1161.05</c:v>
                </c:pt>
                <c:pt idx="1">
                  <c:v>979.89</c:v>
                </c:pt>
                <c:pt idx="2">
                  <c:v>1051.43</c:v>
                </c:pt>
                <c:pt idx="3">
                  <c:v>982.29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1-4D7E-8A05-077B4E516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17.68</c:v>
                </c:pt>
                <c:pt idx="1">
                  <c:v>19.670000000000002</c:v>
                </c:pt>
                <c:pt idx="2">
                  <c:v>31.74</c:v>
                </c:pt>
                <c:pt idx="3">
                  <c:v>33.11</c:v>
                </c:pt>
                <c:pt idx="4">
                  <c:v>31.96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6-4667-AFCE-E792C207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41.08</c:v>
                </c:pt>
                <c:pt idx="1">
                  <c:v>41.34</c:v>
                </c:pt>
                <c:pt idx="2">
                  <c:v>40.06</c:v>
                </c:pt>
                <c:pt idx="3">
                  <c:v>41.25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6-4667-AFCE-E792C207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724.95</c:v>
                </c:pt>
                <c:pt idx="1">
                  <c:v>651.85</c:v>
                </c:pt>
                <c:pt idx="2">
                  <c:v>407.56</c:v>
                </c:pt>
                <c:pt idx="3">
                  <c:v>385.79</c:v>
                </c:pt>
                <c:pt idx="4">
                  <c:v>399.14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9-4E65-A43F-DF6C3C55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378.08</c:v>
                </c:pt>
                <c:pt idx="1">
                  <c:v>357.49</c:v>
                </c:pt>
                <c:pt idx="2">
                  <c:v>355.22</c:v>
                </c:pt>
                <c:pt idx="3">
                  <c:v>334.48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9-4E65-A43F-DF6C3C554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5" zoomScaleNormal="75" workbookViewId="0">
      <selection activeCell="B1" sqref="B1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長崎県　南島原市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46133</v>
      </c>
      <c r="AM8" s="50"/>
      <c r="AN8" s="50"/>
      <c r="AO8" s="50"/>
      <c r="AP8" s="50"/>
      <c r="AQ8" s="50"/>
      <c r="AR8" s="50"/>
      <c r="AS8" s="50"/>
      <c r="AT8" s="45">
        <f>データ!T6</f>
        <v>170.11</v>
      </c>
      <c r="AU8" s="45"/>
      <c r="AV8" s="45"/>
      <c r="AW8" s="45"/>
      <c r="AX8" s="45"/>
      <c r="AY8" s="45"/>
      <c r="AZ8" s="45"/>
      <c r="BA8" s="45"/>
      <c r="BB8" s="45">
        <f>データ!U6</f>
        <v>271.2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1.54</v>
      </c>
      <c r="Q10" s="45"/>
      <c r="R10" s="45"/>
      <c r="S10" s="45"/>
      <c r="T10" s="45"/>
      <c r="U10" s="45"/>
      <c r="V10" s="45"/>
      <c r="W10" s="45">
        <f>データ!Q6</f>
        <v>102.89</v>
      </c>
      <c r="X10" s="45"/>
      <c r="Y10" s="45"/>
      <c r="Z10" s="45"/>
      <c r="AA10" s="45"/>
      <c r="AB10" s="45"/>
      <c r="AC10" s="45"/>
      <c r="AD10" s="50">
        <f>データ!R6</f>
        <v>2370</v>
      </c>
      <c r="AE10" s="50"/>
      <c r="AF10" s="50"/>
      <c r="AG10" s="50"/>
      <c r="AH10" s="50"/>
      <c r="AI10" s="50"/>
      <c r="AJ10" s="50"/>
      <c r="AK10" s="2"/>
      <c r="AL10" s="50">
        <f>データ!V6</f>
        <v>703</v>
      </c>
      <c r="AM10" s="50"/>
      <c r="AN10" s="50"/>
      <c r="AO10" s="50"/>
      <c r="AP10" s="50"/>
      <c r="AQ10" s="50"/>
      <c r="AR10" s="50"/>
      <c r="AS10" s="50"/>
      <c r="AT10" s="45">
        <f>データ!W6</f>
        <v>0.34</v>
      </c>
      <c r="AU10" s="45"/>
      <c r="AV10" s="45"/>
      <c r="AW10" s="45"/>
      <c r="AX10" s="45"/>
      <c r="AY10" s="45"/>
      <c r="AZ10" s="45"/>
      <c r="BA10" s="45"/>
      <c r="BB10" s="45">
        <f>データ!X6</f>
        <v>2067.65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111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83" t="s">
        <v>112</v>
      </c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83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83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83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83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83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83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83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83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83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83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83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3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83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83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83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6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110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44</v>
      </c>
      <c r="N86" s="26" t="s">
        <v>43</v>
      </c>
      <c r="O86" s="26" t="str">
        <f>データ!EO6</f>
        <v>【0.02】</v>
      </c>
    </row>
  </sheetData>
  <sheetProtection algorithmName="SHA-512" hashValue="OUYcj7NTRU9TufTbM/wPwoOpF2QERQRhf1Pnd8XUfDaFOv3cGW7DH/vTSfS1ThnEQcdmD4/7Gsdy6T8K0kIajQ==" saltValue="/XWGYzZ7Uop26hUvGgq0p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422142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長崎県　南島原市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1.54</v>
      </c>
      <c r="Q6" s="34">
        <f t="shared" si="3"/>
        <v>102.89</v>
      </c>
      <c r="R6" s="34">
        <f t="shared" si="3"/>
        <v>2370</v>
      </c>
      <c r="S6" s="34">
        <f t="shared" si="3"/>
        <v>46133</v>
      </c>
      <c r="T6" s="34">
        <f t="shared" si="3"/>
        <v>170.11</v>
      </c>
      <c r="U6" s="34">
        <f t="shared" si="3"/>
        <v>271.2</v>
      </c>
      <c r="V6" s="34">
        <f t="shared" si="3"/>
        <v>703</v>
      </c>
      <c r="W6" s="34">
        <f t="shared" si="3"/>
        <v>0.34</v>
      </c>
      <c r="X6" s="34">
        <f t="shared" si="3"/>
        <v>2067.65</v>
      </c>
      <c r="Y6" s="35">
        <f>IF(Y7="",NA(),Y7)</f>
        <v>83.41</v>
      </c>
      <c r="Z6" s="35">
        <f t="shared" ref="Z6:AH6" si="4">IF(Z7="",NA(),Z7)</f>
        <v>86.32</v>
      </c>
      <c r="AA6" s="35">
        <f t="shared" si="4"/>
        <v>89.2</v>
      </c>
      <c r="AB6" s="35">
        <f t="shared" si="4"/>
        <v>105.04</v>
      </c>
      <c r="AC6" s="35">
        <f t="shared" si="4"/>
        <v>99.57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2228.0300000000002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1161.05</v>
      </c>
      <c r="BL6" s="35">
        <f t="shared" si="7"/>
        <v>979.89</v>
      </c>
      <c r="BM6" s="35">
        <f t="shared" si="7"/>
        <v>1051.43</v>
      </c>
      <c r="BN6" s="35">
        <f t="shared" si="7"/>
        <v>982.29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17.68</v>
      </c>
      <c r="BR6" s="35">
        <f t="shared" ref="BR6:BZ6" si="8">IF(BR7="",NA(),BR7)</f>
        <v>19.670000000000002</v>
      </c>
      <c r="BS6" s="35">
        <f t="shared" si="8"/>
        <v>31.74</v>
      </c>
      <c r="BT6" s="35">
        <f t="shared" si="8"/>
        <v>33.11</v>
      </c>
      <c r="BU6" s="35">
        <f t="shared" si="8"/>
        <v>31.96</v>
      </c>
      <c r="BV6" s="35">
        <f t="shared" si="8"/>
        <v>41.08</v>
      </c>
      <c r="BW6" s="35">
        <f t="shared" si="8"/>
        <v>41.34</v>
      </c>
      <c r="BX6" s="35">
        <f t="shared" si="8"/>
        <v>40.06</v>
      </c>
      <c r="BY6" s="35">
        <f t="shared" si="8"/>
        <v>41.25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724.95</v>
      </c>
      <c r="CC6" s="35">
        <f t="shared" ref="CC6:CK6" si="9">IF(CC7="",NA(),CC7)</f>
        <v>651.85</v>
      </c>
      <c r="CD6" s="35">
        <f t="shared" si="9"/>
        <v>407.56</v>
      </c>
      <c r="CE6" s="35">
        <f t="shared" si="9"/>
        <v>385.79</v>
      </c>
      <c r="CF6" s="35">
        <f t="shared" si="9"/>
        <v>399.14</v>
      </c>
      <c r="CG6" s="35">
        <f t="shared" si="9"/>
        <v>378.08</v>
      </c>
      <c r="CH6" s="35">
        <f t="shared" si="9"/>
        <v>357.49</v>
      </c>
      <c r="CI6" s="35">
        <f t="shared" si="9"/>
        <v>355.22</v>
      </c>
      <c r="CJ6" s="35">
        <f t="shared" si="9"/>
        <v>334.48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30.67</v>
      </c>
      <c r="CN6" s="35">
        <f t="shared" ref="CN6:CV6" si="10">IF(CN7="",NA(),CN7)</f>
        <v>31.33</v>
      </c>
      <c r="CO6" s="35">
        <f t="shared" si="10"/>
        <v>32</v>
      </c>
      <c r="CP6" s="35">
        <f t="shared" si="10"/>
        <v>32.67</v>
      </c>
      <c r="CQ6" s="35">
        <f t="shared" si="10"/>
        <v>33</v>
      </c>
      <c r="CR6" s="35">
        <f t="shared" si="10"/>
        <v>44.69</v>
      </c>
      <c r="CS6" s="35">
        <f t="shared" si="10"/>
        <v>44.69</v>
      </c>
      <c r="CT6" s="35">
        <f t="shared" si="10"/>
        <v>42.84</v>
      </c>
      <c r="CU6" s="35">
        <f t="shared" si="10"/>
        <v>40.93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54.08</v>
      </c>
      <c r="CY6" s="35">
        <f t="shared" ref="CY6:DG6" si="11">IF(CY7="",NA(),CY7)</f>
        <v>55.86</v>
      </c>
      <c r="CZ6" s="35">
        <f t="shared" si="11"/>
        <v>56.55</v>
      </c>
      <c r="DA6" s="35">
        <f t="shared" si="11"/>
        <v>57.48</v>
      </c>
      <c r="DB6" s="35">
        <f t="shared" si="11"/>
        <v>57.47</v>
      </c>
      <c r="DC6" s="35">
        <f t="shared" si="11"/>
        <v>70.59</v>
      </c>
      <c r="DD6" s="35">
        <f t="shared" si="11"/>
        <v>69.67</v>
      </c>
      <c r="DE6" s="35">
        <f t="shared" si="11"/>
        <v>66.3</v>
      </c>
      <c r="DF6" s="35">
        <f t="shared" si="11"/>
        <v>62.73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0.02</v>
      </c>
      <c r="EL6" s="35">
        <f t="shared" si="14"/>
        <v>0.03</v>
      </c>
      <c r="EM6" s="34">
        <f t="shared" si="14"/>
        <v>0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422142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1.54</v>
      </c>
      <c r="Q7" s="38">
        <v>102.89</v>
      </c>
      <c r="R7" s="38">
        <v>2370</v>
      </c>
      <c r="S7" s="38">
        <v>46133</v>
      </c>
      <c r="T7" s="38">
        <v>170.11</v>
      </c>
      <c r="U7" s="38">
        <v>271.2</v>
      </c>
      <c r="V7" s="38">
        <v>703</v>
      </c>
      <c r="W7" s="38">
        <v>0.34</v>
      </c>
      <c r="X7" s="38">
        <v>2067.65</v>
      </c>
      <c r="Y7" s="38">
        <v>83.41</v>
      </c>
      <c r="Z7" s="38">
        <v>86.32</v>
      </c>
      <c r="AA7" s="38">
        <v>89.2</v>
      </c>
      <c r="AB7" s="38">
        <v>105.04</v>
      </c>
      <c r="AC7" s="38">
        <v>99.57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2228.0300000000002</v>
      </c>
      <c r="BH7" s="38">
        <v>0</v>
      </c>
      <c r="BI7" s="38">
        <v>0</v>
      </c>
      <c r="BJ7" s="38">
        <v>0</v>
      </c>
      <c r="BK7" s="38">
        <v>1161.05</v>
      </c>
      <c r="BL7" s="38">
        <v>979.89</v>
      </c>
      <c r="BM7" s="38">
        <v>1051.43</v>
      </c>
      <c r="BN7" s="38">
        <v>982.29</v>
      </c>
      <c r="BO7" s="38">
        <v>789.46</v>
      </c>
      <c r="BP7" s="38">
        <v>747.76</v>
      </c>
      <c r="BQ7" s="38">
        <v>17.68</v>
      </c>
      <c r="BR7" s="38">
        <v>19.670000000000002</v>
      </c>
      <c r="BS7" s="38">
        <v>31.74</v>
      </c>
      <c r="BT7" s="38">
        <v>33.11</v>
      </c>
      <c r="BU7" s="38">
        <v>31.96</v>
      </c>
      <c r="BV7" s="38">
        <v>41.08</v>
      </c>
      <c r="BW7" s="38">
        <v>41.34</v>
      </c>
      <c r="BX7" s="38">
        <v>40.06</v>
      </c>
      <c r="BY7" s="38">
        <v>41.25</v>
      </c>
      <c r="BZ7" s="38">
        <v>57.77</v>
      </c>
      <c r="CA7" s="38">
        <v>59.51</v>
      </c>
      <c r="CB7" s="38">
        <v>724.95</v>
      </c>
      <c r="CC7" s="38">
        <v>651.85</v>
      </c>
      <c r="CD7" s="38">
        <v>407.56</v>
      </c>
      <c r="CE7" s="38">
        <v>385.79</v>
      </c>
      <c r="CF7" s="38">
        <v>399.14</v>
      </c>
      <c r="CG7" s="38">
        <v>378.08</v>
      </c>
      <c r="CH7" s="38">
        <v>357.49</v>
      </c>
      <c r="CI7" s="38">
        <v>355.22</v>
      </c>
      <c r="CJ7" s="38">
        <v>334.48</v>
      </c>
      <c r="CK7" s="38">
        <v>274.35000000000002</v>
      </c>
      <c r="CL7" s="38">
        <v>261.45999999999998</v>
      </c>
      <c r="CM7" s="38">
        <v>30.67</v>
      </c>
      <c r="CN7" s="38">
        <v>31.33</v>
      </c>
      <c r="CO7" s="38">
        <v>32</v>
      </c>
      <c r="CP7" s="38">
        <v>32.67</v>
      </c>
      <c r="CQ7" s="38">
        <v>33</v>
      </c>
      <c r="CR7" s="38">
        <v>44.69</v>
      </c>
      <c r="CS7" s="38">
        <v>44.69</v>
      </c>
      <c r="CT7" s="38">
        <v>42.84</v>
      </c>
      <c r="CU7" s="38">
        <v>40.93</v>
      </c>
      <c r="CV7" s="38">
        <v>50.68</v>
      </c>
      <c r="CW7" s="38">
        <v>52.23</v>
      </c>
      <c r="CX7" s="38">
        <v>54.08</v>
      </c>
      <c r="CY7" s="38">
        <v>55.86</v>
      </c>
      <c r="CZ7" s="38">
        <v>56.55</v>
      </c>
      <c r="DA7" s="38">
        <v>57.48</v>
      </c>
      <c r="DB7" s="38">
        <v>57.47</v>
      </c>
      <c r="DC7" s="38">
        <v>70.59</v>
      </c>
      <c r="DD7" s="38">
        <v>69.67</v>
      </c>
      <c r="DE7" s="38">
        <v>66.3</v>
      </c>
      <c r="DF7" s="38">
        <v>62.73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0.02</v>
      </c>
      <c r="EL7" s="38">
        <v>0.03</v>
      </c>
      <c r="EM7" s="38">
        <v>0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2020-02-14T02:10:25Z</cp:lastPrinted>
  <dcterms:created xsi:type="dcterms:W3CDTF">2019-12-05T05:23:18Z</dcterms:created>
  <dcterms:modified xsi:type="dcterms:W3CDTF">2020-02-18T01:51:57Z</dcterms:modified>
  <cp:category/>
</cp:coreProperties>
</file>