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16.11.244\各課用\下水道課\01.業務係\13.その他他の係の所掌に属しないこと\経営比較分析表\H30末データ\財政課へ\"/>
    </mc:Choice>
  </mc:AlternateContent>
  <xr:revisionPtr revIDLastSave="0" documentId="13_ncr:1_{6ECB0347-0377-4ACC-986A-7AB8D768FCEF}" xr6:coauthVersionLast="43" xr6:coauthVersionMax="43" xr10:uidLastSave="{00000000-0000-0000-0000-000000000000}"/>
  <workbookProtection workbookAlgorithmName="SHA-512" workbookHashValue="oViy9x+rSTLroitrH6ezb1aNsZkfw4nvicbgypr3ERWtLlqZv/cOERee3QfsygJ1kPxmkwd/YTQz0ZdsJMmK3Q==" workbookSaltValue="rXcIcF2B3aqCzOlsvB1LQg==" workbookSpinCount="100000" lockStructure="1"/>
  <bookViews>
    <workbookView xWindow="-105" yWindow="2055" windowWidth="19200" windowHeight="13845"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AT10" i="4"/>
  <c r="W10" i="4"/>
  <c r="I10" i="4"/>
  <c r="BB8" i="4"/>
  <c r="AL8" i="4"/>
  <c r="AD8" i="4"/>
  <c r="W8" i="4"/>
  <c r="P8" i="4"/>
  <c r="B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<sst xmlns="http://schemas.openxmlformats.org/spreadsheetml/2006/main" count="223" uniqueCount="111">
  <si>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</si>
  <si>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</si>
  <si>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</si>
  <si>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</si>
  <si>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</si>
  <si>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</si>
  <si>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</si>
  <si>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</si>
  <si>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</si>
  <si>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</si>
  <si>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</si>
  <si>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</si>
  <si>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</si>
  <si>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</si>
  <si>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</si>
  <si>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</si>
  <si>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</si>
  <si>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</si>
  <si>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</si>
  <si>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</si>
  <si>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</si>
  <si>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</si>
  <si>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</si>
  <si>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</si>
  <si>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</si>
  <si>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</si>
  <si>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</si>
  <si>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</si>
  <si>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</si>
  <si>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</si>
  <si>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</si>
  <si>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</si>
  <si>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</si>
  <si>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</si>
  <si>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</si>
  <si>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</si>
  <si>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</si>
  <si>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</si>
  <si>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</si>
  <si>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</si>
  <si>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</si>
  <si>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</si>
  <si>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</si>
  <si>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</si>
  <si>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</si>
  <si>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</si>
  <si>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</si>
  <si>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</si>
  <si>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</si>
  <si>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</si>
  <si>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</si>
  <si>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</si>
  <si>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</si>
  <si>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</si>
  <si>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</si>
  <si>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</si>
  <si>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</si>
  <si>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</si>
  <si>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</si>
  <si>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</si>
  <si>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</si>
  <si>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</si>
  <si>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</si>
  <si>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</si>
  <si>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</si>
  <si>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</si>
  <si>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</si>
  <si>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</si>
  <si>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</si>
  <si>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</si>
  <si>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</si>
  <si>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</si>
  <si>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</si>
  <si>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</si>
  <si>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</si>
  <si>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</si>
  <si>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</si>
  <si>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</si>
  <si>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</si>
  <si>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</si>
  <si>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</si>
  <si>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</si>
  <si>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</si>
  <si>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</si>
  <si>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</si>
  <si>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</si>
  <si>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</si>
  <si>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</si>
  <si>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</si>
  <si>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</si>
  <si>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</si>
  <si>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</si>
  <si>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</si>
  <si>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</si>
  <si>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</si>
  <si>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</si>
  <si>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</si>
  <si>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</si>
  <si>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</si>
  <si>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</si>
  <si>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</si>
  <si>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</si>
  <si>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</si>
  <si>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</si>
  <si>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</si>
  <si>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</si>
  <si>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</si>
  <si>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</si>
  <si>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定耐用年数は経過していない為に②管渠老朽化率の数値は載っていないものの、①有形固定資産減価償却率は年々上がっており、施設の老朽化が進んでいることがわかる。③管渠改善率は敷設年数の古い管渠、調査により改善する必要がみられた管渠より漸次改築・更新等の対応を行っており、これまでと比べて高い割合となっている。今後も管渠改善率は上昇することが想定されるため、重要度・緊急度を見極めながら効率的な事業の遂行に努める。</t>
    <rPh sb="38" eb="40">
      <t>ユウケイ</t>
    </rPh>
    <rPh sb="40" eb="42">
      <t>コテイ</t>
    </rPh>
    <rPh sb="42" eb="44">
      <t>シサン</t>
    </rPh>
    <rPh sb="44" eb="46">
      <t>ゲンカ</t>
    </rPh>
    <rPh sb="46" eb="48">
      <t>ショウキャク</t>
    </rPh>
    <rPh sb="48" eb="49">
      <t>リツ</t>
    </rPh>
    <rPh sb="50" eb="52">
      <t>ネンネン</t>
    </rPh>
    <rPh sb="52" eb="53">
      <t>ア</t>
    </rPh>
    <rPh sb="59" eb="61">
      <t>シセツ</t>
    </rPh>
    <rPh sb="62" eb="64">
      <t>ロウキュウ</t>
    </rPh>
    <rPh sb="64" eb="65">
      <t>カ</t>
    </rPh>
    <rPh sb="66" eb="67">
      <t>スス</t>
    </rPh>
    <rPh sb="95" eb="97">
      <t>チョウサ</t>
    </rPh>
    <rPh sb="100" eb="102">
      <t>カイゼン</t>
    </rPh>
    <rPh sb="104" eb="106">
      <t>ヒツヨウ</t>
    </rPh>
    <rPh sb="111" eb="113">
      <t>カンキョ</t>
    </rPh>
    <rPh sb="138" eb="139">
      <t>クラ</t>
    </rPh>
    <rPh sb="141" eb="142">
      <t>タカ</t>
    </rPh>
    <rPh sb="143" eb="145">
      <t>ワリアイ</t>
    </rPh>
    <rPh sb="152" eb="154">
      <t>コンゴ</t>
    </rPh>
    <rPh sb="155" eb="157">
      <t>カンキョ</t>
    </rPh>
    <rPh sb="157" eb="159">
      <t>カイゼン</t>
    </rPh>
    <rPh sb="159" eb="160">
      <t>リツ</t>
    </rPh>
    <rPh sb="161" eb="163">
      <t>ジョウショウ</t>
    </rPh>
    <rPh sb="168" eb="170">
      <t>ソウテイ</t>
    </rPh>
    <rPh sb="176" eb="179">
      <t>ジュウヨウド</t>
    </rPh>
    <rPh sb="180" eb="183">
      <t>キンキュウド</t>
    </rPh>
    <rPh sb="184" eb="186">
      <t>ミキワ</t>
    </rPh>
    <rPh sb="194" eb="196">
      <t>ジギョウ</t>
    </rPh>
    <rPh sb="197" eb="199">
      <t>スイコウ</t>
    </rPh>
    <rPh sb="200" eb="201">
      <t>ツト</t>
    </rPh>
    <phoneticPr fontId="4"/>
  </si>
  <si>
    <t>現在の経営状況は比較的良好であり、安定している。　　　　　　　　　　　　                    　しかし、処理水量の減少による収益の減少が懸念されるなか、施設の老朽化による維持管理費用の増加、多額の改築更新費用に伴い利益は年々減少していくことが想定される。安定した経営を維持するために、経営戦略の見直しを随時行いながら費用の平準化を図り、計画的な事業運営に努める必要がある。</t>
    <rPh sb="0" eb="2">
      <t>ゲンザイ</t>
    </rPh>
    <rPh sb="17" eb="19">
      <t>アンテイ</t>
    </rPh>
    <rPh sb="85" eb="87">
      <t>シセツ</t>
    </rPh>
    <rPh sb="88" eb="91">
      <t>ロウキュウカ</t>
    </rPh>
    <rPh sb="94" eb="96">
      <t>イジ</t>
    </rPh>
    <rPh sb="96" eb="98">
      <t>カンリ</t>
    </rPh>
    <rPh sb="98" eb="100">
      <t>ヒヨウ</t>
    </rPh>
    <rPh sb="101" eb="103">
      <t>ゾウカ</t>
    </rPh>
    <rPh sb="104" eb="106">
      <t>タガク</t>
    </rPh>
    <rPh sb="107" eb="109">
      <t>カイチク</t>
    </rPh>
    <rPh sb="109" eb="111">
      <t>コウシン</t>
    </rPh>
    <rPh sb="111" eb="113">
      <t>ヒヨウ</t>
    </rPh>
    <rPh sb="114" eb="115">
      <t>トモナ</t>
    </rPh>
    <rPh sb="116" eb="118">
      <t>リエキ</t>
    </rPh>
    <rPh sb="119" eb="121">
      <t>ネンネン</t>
    </rPh>
    <rPh sb="121" eb="123">
      <t>ゲンショウ</t>
    </rPh>
    <rPh sb="130" eb="132">
      <t>ソウテイ</t>
    </rPh>
    <phoneticPr fontId="4"/>
  </si>
  <si>
    <t>単年度の収支状況を示す①経常収支比率、支払い能力の高さを示す③流動比率は、類似団体の平均値よりも高い数値を示しており、それぞれの指標で基準となる100％も超えているため、健全な経営ができていると分析できる。　　　　　　　　　　　　　　　　　　　　　　　　　　　　　　　　　　　　　　　　　　　　　　　　　　　　　　　　　　しかし、使用料で回収すべき経費が使用料で賄えているかを判断する⑤経費回収率は、基準となる100％を達成し、類似団体の平均値より高い数値を示してはいるものの減少傾向にあり、⑥汚水処理原価においては、平成２８年度から団体平均を上回り上昇傾向にある。これは維持管理費用の増加によるものが原因の一つであり、この傾向は今後も生じていくことが懸念される。　　　　　　　　　　　　　　　　　　　　　　　　　　　　　　　　　　　　また、施設の利用状況や適正規模を表す⑦施設利用率が下降傾向にある。これは処理水量の減少が原因であり、契約世帯の小口化に伴う処理水量の減少は避けられない問題であるため、施設の耐用年数等を踏まえ、適切な施設規模を維持する必要がある。　　　　　　　　　　　　　　　　　　　　　　　　　　　⑧水洗化率の高い本自治体においては未普及解消により使用料収入を高めていくという方策を取ることができない。処理水量の減少による使用料収入の減少もあるなか、前述しているとおり維持管理費は増加の傾向である。④企業債残高対事業規模比率は類似団体と比較して低い割合にあるため、現在の投資規模は適切であるのか等を分析しながら、長期的な視点で収支のバランスを考えた事業の運営が求められる。</t>
    <rPh sb="85" eb="87">
      <t>ケンゼン</t>
    </rPh>
    <rPh sb="88" eb="90">
      <t>ケイエイ</t>
    </rPh>
    <rPh sb="97" eb="99">
      <t>ブンセキ</t>
    </rPh>
    <rPh sb="200" eb="202">
      <t>キジュン</t>
    </rPh>
    <rPh sb="210" eb="212">
      <t>タッセイ</t>
    </rPh>
    <rPh sb="301" eb="303">
      <t>ゲンイン</t>
    </rPh>
    <rPh sb="304" eb="305">
      <t>ヒト</t>
    </rPh>
    <rPh sb="561" eb="563">
      <t>ショリ</t>
    </rPh>
    <rPh sb="563" eb="565">
      <t>スイリョウ</t>
    </rPh>
    <rPh sb="566" eb="568">
      <t>ゲンショウ</t>
    </rPh>
    <rPh sb="571" eb="574">
      <t>シヨウリョウ</t>
    </rPh>
    <rPh sb="574" eb="576">
      <t>シュウニュウ</t>
    </rPh>
    <rPh sb="577" eb="579">
      <t>ゲンショウ</t>
    </rPh>
    <rPh sb="585" eb="587">
      <t>ゼンジュツ</t>
    </rPh>
    <rPh sb="594" eb="596">
      <t>イジ</t>
    </rPh>
    <rPh sb="596" eb="598">
      <t>カンリ</t>
    </rPh>
    <rPh sb="598" eb="599">
      <t>ヒ</t>
    </rPh>
    <rPh sb="600" eb="602">
      <t>ゾウカ</t>
    </rPh>
    <rPh sb="603" eb="605">
      <t>ケイコウ</t>
    </rPh>
    <rPh sb="610" eb="612">
      <t>キギョウ</t>
    </rPh>
    <rPh sb="612" eb="613">
      <t>サイ</t>
    </rPh>
    <rPh sb="613" eb="615">
      <t>ザンダカ</t>
    </rPh>
    <rPh sb="628" eb="630">
      <t>ヒカク</t>
    </rPh>
    <rPh sb="642" eb="644">
      <t>ゲンザイ</t>
    </rPh>
    <rPh sb="645" eb="647">
      <t>トウシ</t>
    </rPh>
    <rPh sb="647" eb="649">
      <t>キボ</t>
    </rPh>
    <rPh sb="650" eb="652">
      <t>テキセツ</t>
    </rPh>
    <rPh sb="657" eb="658">
      <t>トウ</t>
    </rPh>
    <rPh sb="666" eb="669">
      <t>チョウキテキ</t>
    </rPh>
    <rPh sb="670" eb="672">
      <t>シテン</t>
    </rPh>
    <rPh sb="673" eb="675">
      <t>シュウシ</t>
    </rPh>
    <rPh sb="681" eb="682">
      <t>カンガ</t>
    </rPh>
    <rPh sb="684" eb="686">
      <t>ジギョウ</t>
    </rPh>
    <rPh sb="687" eb="689">
      <t>ウンエイ</t>
    </rPh>
    <rPh sb="690" eb="69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</si>
</sst>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7.0000000000000007E-2</c:v>
                </c:pt>
                <c:pt idx="2" formatCode="#,##0.00;&quot;△&quot;#,##0.00">
                  <c:v>0</c:v>
                </c:pt>
                <c:pt idx="3">
                  <c:v>7.0000000000000007E-2</c:v>
                </c:pt>
                <c:pt idx="4">
                  <c:v>0.2</c:v>
                </c:pt>
              </c:numCache>
            </c:numRef>
          </c:val>
          <c:extLst>
            <c:ext xmlns:c16="http://schemas.microsoft.com/office/drawing/2014/chart" uri="{C3380CC4-5D6E-409C-BE32-E72D297353CC}">
              <c16:uniqueId val="{00000000-61DF-4B4E-B9D9-638D1F5E9C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7.0000000000000007E-2</c:v>
                </c:pt>
                <c:pt idx="2">
                  <c:v>0.1</c:v>
                </c:pt>
                <c:pt idx="3">
                  <c:v>0.14000000000000001</c:v>
                </c:pt>
                <c:pt idx="4">
                  <c:v>0.13</c:v>
                </c:pt>
              </c:numCache>
            </c:numRef>
          </c:val>
          <c:smooth val="0"/>
          <c:extLst>
            <c:ext xmlns:c16="http://schemas.microsoft.com/office/drawing/2014/chart" uri="{C3380CC4-5D6E-409C-BE32-E72D297353CC}">
              <c16:uniqueId val="{00000001-61DF-4B4E-B9D9-638D1F5E9C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58.76</c:v>
                </c:pt>
                <c:pt idx="1">
                  <c:v>60.06</c:v>
                </c:pt>
                <c:pt idx="2">
                  <c:v>51.86</c:v>
                </c:pt>
                <c:pt idx="3">
                  <c:v>51.18</c:v>
                </c:pt>
                <c:pt idx="4">
                  <c:v>46.7</c:v>
                </c:pt>
              </c:numCache>
            </c:numRef>
          </c:val>
          <c:extLst>
            <c:ext xmlns:c16="http://schemas.microsoft.com/office/drawing/2014/chart" uri="{C3380CC4-5D6E-409C-BE32-E72D297353CC}">
              <c16:uniqueId val="{00000000-A684-436F-B224-09A60C4DD1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59.27</c:v>
                </c:pt>
                <c:pt idx="1">
                  <c:v>62.64</c:v>
                </c:pt>
                <c:pt idx="2">
                  <c:v>58.12</c:v>
                </c:pt>
                <c:pt idx="3">
                  <c:v>58.83</c:v>
                </c:pt>
                <c:pt idx="4">
                  <c:v>56.51</c:v>
                </c:pt>
              </c:numCache>
            </c:numRef>
          </c:val>
          <c:smooth val="0"/>
          <c:extLst>
            <c:ext xmlns:c16="http://schemas.microsoft.com/office/drawing/2014/chart" uri="{C3380CC4-5D6E-409C-BE32-E72D297353CC}">
              <c16:uniqueId val="{00000001-A684-436F-B224-09A60C4DD1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94.78</c:v>
                </c:pt>
                <c:pt idx="1">
                  <c:v>94.71</c:v>
                </c:pt>
                <c:pt idx="2">
                  <c:v>94.65</c:v>
                </c:pt>
                <c:pt idx="3">
                  <c:v>94.69</c:v>
                </c:pt>
                <c:pt idx="4">
                  <c:v>94.84</c:v>
                </c:pt>
              </c:numCache>
            </c:numRef>
          </c:val>
          <c:extLst>
            <c:ext xmlns:c16="http://schemas.microsoft.com/office/drawing/2014/chart" uri="{C3380CC4-5D6E-409C-BE32-E72D297353CC}">
              <c16:uniqueId val="{00000000-B7E8-4622-9F38-451F63BEED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92.82</c:v>
                </c:pt>
                <c:pt idx="1">
                  <c:v>92.98</c:v>
                </c:pt>
                <c:pt idx="2">
                  <c:v>93.07</c:v>
                </c:pt>
                <c:pt idx="3">
                  <c:v>92.9</c:v>
                </c:pt>
                <c:pt idx="4">
                  <c:v>93.91</c:v>
                </c:pt>
              </c:numCache>
            </c:numRef>
          </c:val>
          <c:smooth val="0"/>
          <c:extLst>
            <c:ext xmlns:c16="http://schemas.microsoft.com/office/drawing/2014/chart" uri="{C3380CC4-5D6E-409C-BE32-E72D297353CC}">
              <c16:uniqueId val="{00000001-B7E8-4622-9F38-451F63BEED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124.78</c:v>
                </c:pt>
                <c:pt idx="1">
                  <c:v>116.96</c:v>
                </c:pt>
                <c:pt idx="2">
                  <c:v>114.21</c:v>
                </c:pt>
                <c:pt idx="3">
                  <c:v>116.28</c:v>
                </c:pt>
                <c:pt idx="4">
                  <c:v>112.94</c:v>
                </c:pt>
              </c:numCache>
            </c:numRef>
          </c:val>
          <c:extLst>
            <c:ext xmlns:c16="http://schemas.microsoft.com/office/drawing/2014/chart" uri="{C3380CC4-5D6E-409C-BE32-E72D297353CC}">
              <c16:uniqueId val="{00000000-A852-4C76-9D97-070DBB64E9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107.19</c:v>
                </c:pt>
                <c:pt idx="1">
                  <c:v>105.81</c:v>
                </c:pt>
                <c:pt idx="2">
                  <c:v>106.63</c:v>
                </c:pt>
                <c:pt idx="3">
                  <c:v>106.41</c:v>
                </c:pt>
                <c:pt idx="4">
                  <c:v>107.95</c:v>
                </c:pt>
              </c:numCache>
            </c:numRef>
          </c:val>
          <c:smooth val="0"/>
          <c:extLst>
            <c:ext xmlns:c16="http://schemas.microsoft.com/office/drawing/2014/chart" uri="{C3380CC4-5D6E-409C-BE32-E72D297353CC}">
              <c16:uniqueId val="{00000001-A852-4C76-9D97-070DBB64E9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46.03</c:v>
                </c:pt>
                <c:pt idx="1">
                  <c:v>48.31</c:v>
                </c:pt>
                <c:pt idx="2">
                  <c:v>49.92</c:v>
                </c:pt>
                <c:pt idx="3">
                  <c:v>51.94</c:v>
                </c:pt>
                <c:pt idx="4">
                  <c:v>54.08</c:v>
                </c:pt>
              </c:numCache>
            </c:numRef>
          </c:val>
          <c:extLst>
            <c:ext xmlns:c16="http://schemas.microsoft.com/office/drawing/2014/chart" uri="{C3380CC4-5D6E-409C-BE32-E72D297353CC}">
              <c16:uniqueId val="{00000000-B4CC-489D-AA77-B22F24C645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31.92</c:v>
                </c:pt>
                <c:pt idx="1">
                  <c:v>30.09</c:v>
                </c:pt>
                <c:pt idx="2">
                  <c:v>26.07</c:v>
                </c:pt>
                <c:pt idx="3">
                  <c:v>23.42</c:v>
                </c:pt>
                <c:pt idx="4">
                  <c:v>22.74</c:v>
                </c:pt>
              </c:numCache>
            </c:numRef>
          </c:val>
          <c:smooth val="0"/>
          <c:extLst>
            <c:ext xmlns:c16="http://schemas.microsoft.com/office/drawing/2014/chart" uri="{C3380CC4-5D6E-409C-BE32-E72D297353CC}">
              <c16:uniqueId val="{00000001-B4CC-489D-AA77-B22F24C645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C4-410F-9B9E-5F3D20F150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0.18</c:v>
                </c:pt>
                <c:pt idx="1">
                  <c:v>0</c:v>
                </c:pt>
                <c:pt idx="2" formatCode="#,##0.00;&quot;△&quot;#,##0.00;&quot;-&quot;">
                  <c:v>0.15</c:v>
                </c:pt>
                <c:pt idx="3" formatCode="#,##0.00;&quot;△&quot;#,##0.00;&quot;-&quot;">
                  <c:v>0.15</c:v>
                </c:pt>
                <c:pt idx="4" formatCode="#,##0.00;&quot;△&quot;#,##0.00;&quot;-&quot;">
                  <c:v>0.18</c:v>
                </c:pt>
              </c:numCache>
            </c:numRef>
          </c:val>
          <c:smooth val="0"/>
          <c:extLst>
            <c:ext xmlns:c16="http://schemas.microsoft.com/office/drawing/2014/chart" uri="{C3380CC4-5D6E-409C-BE32-E72D297353CC}">
              <c16:uniqueId val="{00000001-C9C4-410F-9B9E-5F3D20F150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3B-493A-85FF-53CE788594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42.55</c:v>
                </c:pt>
                <c:pt idx="1">
                  <c:v>35.49</c:v>
                </c:pt>
                <c:pt idx="2">
                  <c:v>26.43</c:v>
                </c:pt>
                <c:pt idx="3">
                  <c:v>25.32</c:v>
                </c:pt>
                <c:pt idx="4">
                  <c:v>1.03</c:v>
                </c:pt>
              </c:numCache>
            </c:numRef>
          </c:val>
          <c:smooth val="0"/>
          <c:extLst>
            <c:ext xmlns:c16="http://schemas.microsoft.com/office/drawing/2014/chart" uri="{C3380CC4-5D6E-409C-BE32-E72D297353CC}">
              <c16:uniqueId val="{00000001-C33B-493A-85FF-53CE788594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382.84</c:v>
                </c:pt>
                <c:pt idx="1">
                  <c:v>401.75</c:v>
                </c:pt>
                <c:pt idx="2">
                  <c:v>429.43</c:v>
                </c:pt>
                <c:pt idx="3">
                  <c:v>432.09</c:v>
                </c:pt>
                <c:pt idx="4">
                  <c:v>633.26</c:v>
                </c:pt>
              </c:numCache>
            </c:numRef>
          </c:val>
          <c:extLst>
            <c:ext xmlns:c16="http://schemas.microsoft.com/office/drawing/2014/chart" uri="{C3380CC4-5D6E-409C-BE32-E72D297353CC}">
              <c16:uniqueId val="{00000000-8566-4F5D-AB08-73C0104F43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78.62</c:v>
                </c:pt>
                <c:pt idx="1">
                  <c:v>82.47</c:v>
                </c:pt>
                <c:pt idx="2">
                  <c:v>72.44</c:v>
                </c:pt>
                <c:pt idx="3">
                  <c:v>78.56</c:v>
                </c:pt>
                <c:pt idx="4">
                  <c:v>80.5</c:v>
                </c:pt>
              </c:numCache>
            </c:numRef>
          </c:val>
          <c:smooth val="0"/>
          <c:extLst>
            <c:ext xmlns:c16="http://schemas.microsoft.com/office/drawing/2014/chart" uri="{C3380CC4-5D6E-409C-BE32-E72D297353CC}">
              <c16:uniqueId val="{00000001-8566-4F5D-AB08-73C0104F43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225.02</c:v>
                </c:pt>
                <c:pt idx="1">
                  <c:v>446.09</c:v>
                </c:pt>
                <c:pt idx="2">
                  <c:v>230.1</c:v>
                </c:pt>
                <c:pt idx="3">
                  <c:v>395.07</c:v>
                </c:pt>
                <c:pt idx="4">
                  <c:v>374.32</c:v>
                </c:pt>
              </c:numCache>
            </c:numRef>
          </c:val>
          <c:extLst>
            <c:ext xmlns:c16="http://schemas.microsoft.com/office/drawing/2014/chart" uri="{C3380CC4-5D6E-409C-BE32-E72D297353CC}">
              <c16:uniqueId val="{00000000-4BD7-4F2B-B22F-FA0A7EA14E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658.6</c:v>
                </c:pt>
                <c:pt idx="1">
                  <c:v>664.04</c:v>
                </c:pt>
                <c:pt idx="2">
                  <c:v>625.12</c:v>
                </c:pt>
                <c:pt idx="3">
                  <c:v>610.16999999999996</c:v>
                </c:pt>
                <c:pt idx="4">
                  <c:v>605.9</c:v>
                </c:pt>
              </c:numCache>
            </c:numRef>
          </c:val>
          <c:smooth val="0"/>
          <c:extLst>
            <c:ext xmlns:c16="http://schemas.microsoft.com/office/drawing/2014/chart" uri="{C3380CC4-5D6E-409C-BE32-E72D297353CC}">
              <c16:uniqueId val="{00000001-4BD7-4F2B-B22F-FA0A7EA14E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135.13</c:v>
                </c:pt>
                <c:pt idx="1">
                  <c:v>121.57</c:v>
                </c:pt>
                <c:pt idx="2">
                  <c:v>120.25</c:v>
                </c:pt>
                <c:pt idx="3">
                  <c:v>101.57</c:v>
                </c:pt>
                <c:pt idx="4">
                  <c:v>100</c:v>
                </c:pt>
              </c:numCache>
            </c:numRef>
          </c:val>
          <c:extLst>
            <c:ext xmlns:c16="http://schemas.microsoft.com/office/drawing/2014/chart" uri="{C3380CC4-5D6E-409C-BE32-E72D297353CC}">
              <c16:uniqueId val="{00000000-FF7D-47F6-90FF-46A01F1F79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88.44</c:v>
                </c:pt>
                <c:pt idx="1">
                  <c:v>86.2</c:v>
                </c:pt>
                <c:pt idx="2">
                  <c:v>89.74</c:v>
                </c:pt>
                <c:pt idx="3">
                  <c:v>88.37</c:v>
                </c:pt>
                <c:pt idx="4">
                  <c:v>89.41</c:v>
                </c:pt>
              </c:numCache>
            </c:numRef>
          </c:val>
          <c:smooth val="0"/>
          <c:extLst>
            <c:ext xmlns:c16="http://schemas.microsoft.com/office/drawing/2014/chart" uri="{C3380CC4-5D6E-409C-BE32-E72D297353CC}">
              <c16:uniqueId val="{00000001-FF7D-47F6-90FF-46A01F1F79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128.27000000000001</c:v>
                </c:pt>
                <c:pt idx="1">
                  <c:v>143.84</c:v>
                </c:pt>
                <c:pt idx="2">
                  <c:v>145.72999999999999</c:v>
                </c:pt>
                <c:pt idx="3">
                  <c:v>173.8</c:v>
                </c:pt>
                <c:pt idx="4">
                  <c:v>176.46</c:v>
                </c:pt>
              </c:numCache>
            </c:numRef>
          </c:val>
          <c:extLst>
            <c:ext xmlns:c16="http://schemas.microsoft.com/office/drawing/2014/chart" uri="{C3380CC4-5D6E-409C-BE32-E72D297353CC}">
              <c16:uniqueId val="{00000000-1983-4BCF-9E07-1595F8C268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147.15</c:v>
                </c:pt>
                <c:pt idx="1">
                  <c:v>146.47999999999999</c:v>
                </c:pt>
                <c:pt idx="2">
                  <c:v>141.24</c:v>
                </c:pt>
                <c:pt idx="3">
                  <c:v>143.05000000000001</c:v>
                </c:pt>
                <c:pt idx="4">
                  <c:v>142.05000000000001</c:v>
                </c:pt>
              </c:numCache>
            </c:numRef>
          </c:val>
          <c:smooth val="0"/>
          <c:extLst>
            <c:ext xmlns:c16="http://schemas.microsoft.com/office/drawing/2014/chart" uri="{C3380CC4-5D6E-409C-BE32-E72D297353CC}">
              <c16:uniqueId val="{00000001-1983-4BCF-9E07-1595F8C268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41925</v>
      </c>
      <c r="AM8" s="68"/>
      <c r="AN8" s="68"/>
      <c r="AO8" s="68"/>
      <c r="AP8" s="68"/>
      <c r="AQ8" s="68"/>
      <c r="AR8" s="68"/>
      <c r="AS8" s="68"/>
      <c r="AT8" s="67">
        <f>データ!T6</f>
        <v>28.73</v>
      </c>
      <c r="AU8" s="67"/>
      <c r="AV8" s="67"/>
      <c r="AW8" s="67"/>
      <c r="AX8" s="67"/>
      <c r="AY8" s="67"/>
      <c r="AZ8" s="67"/>
      <c r="BA8" s="67"/>
      <c r="BB8" s="67">
        <f>データ!U6</f>
        <v>1459.28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77.19</v>
      </c>
      <c r="J10" s="67"/>
      <c r="K10" s="67"/>
      <c r="L10" s="67"/>
      <c r="M10" s="67"/>
      <c r="N10" s="67"/>
      <c r="O10" s="67"/>
      <c r="P10" s="67">
        <f>データ!P6</f>
        <v>88.94</v>
      </c>
      <c r="Q10" s="67"/>
      <c r="R10" s="67"/>
      <c r="S10" s="67"/>
      <c r="T10" s="67"/>
      <c r="U10" s="67"/>
      <c r="V10" s="67"/>
      <c r="W10" s="67">
        <f>データ!Q6</f>
        <v>93.91</v>
      </c>
      <c r="X10" s="67"/>
      <c r="Y10" s="67"/>
      <c r="Z10" s="67"/>
      <c r="AA10" s="67"/>
      <c r="AB10" s="67"/>
      <c r="AC10" s="67"/>
      <c r="AD10" s="68">
        <f>データ!R6</f>
        <v>3196</v>
      </c>
      <c r="AE10" s="68"/>
      <c r="AF10" s="68"/>
      <c r="AG10" s="68"/>
      <c r="AH10" s="68"/>
      <c r="AI10" s="68"/>
      <c r="AJ10" s="68"/>
      <c r="AK10" s="2"/>
      <c r="AL10" s="68">
        <f>データ!V6</f>
        <v>36932</v>
      </c>
      <c r="AM10" s="68"/>
      <c r="AN10" s="68"/>
      <c r="AO10" s="68"/>
      <c r="AP10" s="68"/>
      <c r="AQ10" s="68"/>
      <c r="AR10" s="68"/>
      <c r="AS10" s="68"/>
      <c r="AT10" s="67">
        <f>データ!W6</f>
        <v>6.58</v>
      </c>
      <c r="AU10" s="67"/>
      <c r="AV10" s="67"/>
      <c r="AW10" s="67"/>
      <c r="AX10" s="67"/>
      <c r="AY10" s="67"/>
      <c r="AZ10" s="67"/>
      <c r="BA10" s="67"/>
      <c r="BB10" s="67">
        <f>データ!X6</f>
        <v>5612.77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HA/uKbGtIZgtXZlHRycwAUWUHpGdIZIHoZ1/u16qwnFAkBznqHVcWpzUiZ3Ikqur5iyXeLC4PLOIZszaP05Rmw==" saltValue="5edwh8PDoHpgEEdKiWef3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423076</v>
      </c>
      <c r="D6" s="33">
        <f t="shared" si="3"/>
        <v>46</v>
      </c>
      <c r="E6" s="33">
        <f t="shared" si="3"/>
        <v>17</v>
      </c>
      <c r="F6" s="33">
        <f t="shared" si="3"/>
        <v>1</v>
      </c>
      <c r="G6" s="33">
        <f t="shared" si="3"/>
        <v>0</v>
      </c>
      <c r="H6" s="33" t="str">
        <f t="shared" si="3"/>
        <v>長崎県　長与町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77.19</v>
      </c>
      <c r="P6" s="34">
        <f t="shared" si="3"/>
        <v>88.94</v>
      </c>
      <c r="Q6" s="34">
        <f t="shared" si="3"/>
        <v>93.91</v>
      </c>
      <c r="R6" s="34">
        <f t="shared" si="3"/>
        <v>3196</v>
      </c>
      <c r="S6" s="34">
        <f t="shared" si="3"/>
        <v>41925</v>
      </c>
      <c r="T6" s="34">
        <f t="shared" si="3"/>
        <v>28.73</v>
      </c>
      <c r="U6" s="34">
        <f t="shared" si="3"/>
        <v>1459.28</v>
      </c>
      <c r="V6" s="34">
        <f t="shared" si="3"/>
        <v>36932</v>
      </c>
      <c r="W6" s="34">
        <f t="shared" si="3"/>
        <v>6.58</v>
      </c>
      <c r="X6" s="34">
        <f t="shared" si="3"/>
        <v>5612.77</v>
      </c>
      <c r="Y6" s="35">
        <f>IF(Y7="",NA(),Y7)</f>
        <v>124.78</v>
      </c>
      <c r="Z6" s="35">
        <f t="shared" ref="Z6:AH6" si="4">IF(Z7="",NA(),Z7)</f>
        <v>116.96</v>
      </c>
      <c r="AA6" s="35">
        <f t="shared" si="4"/>
        <v>114.21</v>
      </c>
      <c r="AB6" s="35">
        <f t="shared" si="4"/>
        <v>116.28</v>
      </c>
      <c r="AC6" s="35">
        <f t="shared" si="4"/>
        <v>112.94</v>
      </c>
      <c r="AD6" s="35">
        <f t="shared" si="4"/>
        <v>107.19</v>
      </c>
      <c r="AE6" s="35">
        <f t="shared" si="4"/>
        <v>105.81</v>
      </c>
      <c r="AF6" s="35">
        <f t="shared" si="4"/>
        <v>106.63</v>
      </c>
      <c r="AG6" s="35">
        <f t="shared" si="4"/>
        <v>106.41</v>
      </c>
      <c r="AH6" s="35">
        <f t="shared" si="4"/>
        <v>107.95</v>
      </c>
      <c r="AI6" s="34" t="str">
        <f>IF(AI7="","",IF(AI7="-","【-】","【"&amp;SUBSTITUTE(TEXT(AI7,"#,##0.00"),"-","△")&amp;"】"))</f>
        <v>【108.69】</v>
      </c>
      <c r="AJ6" s="34">
        <f>IF(AJ7="",NA(),AJ7)</f>
        <v>0</v>
      </c>
      <c r="AK6" s="34">
        <f t="shared" ref="AK6:AS6" si="5">IF(AK7="",NA(),AK7)</f>
        <v>0</v>
      </c>
      <c r="AL6" s="34">
        <f t="shared" si="5"/>
        <v>0</v>
      </c>
      <c r="AM6" s="34">
        <f t="shared" si="5"/>
        <v>0</v>
      </c>
      <c r="AN6" s="34">
        <f t="shared" si="5"/>
        <v>0</v>
      </c>
      <c r="AO6" s="35">
        <f t="shared" si="5"/>
        <v>42.55</v>
      </c>
      <c r="AP6" s="35">
        <f t="shared" si="5"/>
        <v>35.49</v>
      </c>
      <c r="AQ6" s="35">
        <f t="shared" si="5"/>
        <v>26.43</v>
      </c>
      <c r="AR6" s="35">
        <f t="shared" si="5"/>
        <v>25.32</v>
      </c>
      <c r="AS6" s="35">
        <f t="shared" si="5"/>
        <v>1.03</v>
      </c>
      <c r="AT6" s="34" t="str">
        <f>IF(AT7="","",IF(AT7="-","【-】","【"&amp;SUBSTITUTE(TEXT(AT7,"#,##0.00"),"-","△")&amp;"】"))</f>
        <v>【3.28】</v>
      </c>
      <c r="AU6" s="35">
        <f>IF(AU7="",NA(),AU7)</f>
        <v>382.84</v>
      </c>
      <c r="AV6" s="35">
        <f t="shared" ref="AV6:BD6" si="6">IF(AV7="",NA(),AV7)</f>
        <v>401.75</v>
      </c>
      <c r="AW6" s="35">
        <f t="shared" si="6"/>
        <v>429.43</v>
      </c>
      <c r="AX6" s="35">
        <f t="shared" si="6"/>
        <v>432.09</v>
      </c>
      <c r="AY6" s="35">
        <f t="shared" si="6"/>
        <v>633.26</v>
      </c>
      <c r="AZ6" s="35">
        <f t="shared" si="6"/>
        <v>78.62</v>
      </c>
      <c r="BA6" s="35">
        <f t="shared" si="6"/>
        <v>82.47</v>
      </c>
      <c r="BB6" s="35">
        <f t="shared" si="6"/>
        <v>72.44</v>
      </c>
      <c r="BC6" s="35">
        <f t="shared" si="6"/>
        <v>78.56</v>
      </c>
      <c r="BD6" s="35">
        <f t="shared" si="6"/>
        <v>80.5</v>
      </c>
      <c r="BE6" s="34" t="str">
        <f>IF(BE7="","",IF(BE7="-","【-】","【"&amp;SUBSTITUTE(TEXT(BE7,"#,##0.00"),"-","△")&amp;"】"))</f>
        <v>【69.49】</v>
      </c>
      <c r="BF6" s="35">
        <f>IF(BF7="",NA(),BF7)</f>
        <v>225.02</v>
      </c>
      <c r="BG6" s="35">
        <f t="shared" ref="BG6:BO6" si="7">IF(BG7="",NA(),BG7)</f>
        <v>446.09</v>
      </c>
      <c r="BH6" s="35">
        <f t="shared" si="7"/>
        <v>230.1</v>
      </c>
      <c r="BI6" s="35">
        <f t="shared" si="7"/>
        <v>395.07</v>
      </c>
      <c r="BJ6" s="35">
        <f t="shared" si="7"/>
        <v>374.32</v>
      </c>
      <c r="BK6" s="35">
        <f t="shared" si="7"/>
        <v>658.6</v>
      </c>
      <c r="BL6" s="35">
        <f t="shared" si="7"/>
        <v>664.04</v>
      </c>
      <c r="BM6" s="35">
        <f t="shared" si="7"/>
        <v>625.12</v>
      </c>
      <c r="BN6" s="35">
        <f t="shared" si="7"/>
        <v>610.16999999999996</v>
      </c>
      <c r="BO6" s="35">
        <f t="shared" si="7"/>
        <v>605.9</v>
      </c>
      <c r="BP6" s="34" t="str">
        <f>IF(BP7="","",IF(BP7="-","【-】","【"&amp;SUBSTITUTE(TEXT(BP7,"#,##0.00"),"-","△")&amp;"】"))</f>
        <v>【682.78】</v>
      </c>
      <c r="BQ6" s="35">
        <f>IF(BQ7="",NA(),BQ7)</f>
        <v>135.13</v>
      </c>
      <c r="BR6" s="35">
        <f t="shared" ref="BR6:BZ6" si="8">IF(BR7="",NA(),BR7)</f>
        <v>121.57</v>
      </c>
      <c r="BS6" s="35">
        <f t="shared" si="8"/>
        <v>120.25</v>
      </c>
      <c r="BT6" s="35">
        <f t="shared" si="8"/>
        <v>101.57</v>
      </c>
      <c r="BU6" s="35">
        <f t="shared" si="8"/>
        <v>100</v>
      </c>
      <c r="BV6" s="35">
        <f t="shared" si="8"/>
        <v>88.44</v>
      </c>
      <c r="BW6" s="35">
        <f t="shared" si="8"/>
        <v>86.2</v>
      </c>
      <c r="BX6" s="35">
        <f t="shared" si="8"/>
        <v>89.74</v>
      </c>
      <c r="BY6" s="35">
        <f t="shared" si="8"/>
        <v>88.37</v>
      </c>
      <c r="BZ6" s="35">
        <f t="shared" si="8"/>
        <v>89.41</v>
      </c>
      <c r="CA6" s="34" t="str">
        <f>IF(CA7="","",IF(CA7="-","【-】","【"&amp;SUBSTITUTE(TEXT(CA7,"#,##0.00"),"-","△")&amp;"】"))</f>
        <v>【100.91】</v>
      </c>
      <c r="CB6" s="35">
        <f>IF(CB7="",NA(),CB7)</f>
        <v>128.27000000000001</v>
      </c>
      <c r="CC6" s="35">
        <f t="shared" ref="CC6:CK6" si="9">IF(CC7="",NA(),CC7)</f>
        <v>143.84</v>
      </c>
      <c r="CD6" s="35">
        <f t="shared" si="9"/>
        <v>145.72999999999999</v>
      </c>
      <c r="CE6" s="35">
        <f t="shared" si="9"/>
        <v>173.8</v>
      </c>
      <c r="CF6" s="35">
        <f t="shared" si="9"/>
        <v>176.46</v>
      </c>
      <c r="CG6" s="35">
        <f t="shared" si="9"/>
        <v>147.15</v>
      </c>
      <c r="CH6" s="35">
        <f t="shared" si="9"/>
        <v>146.47999999999999</v>
      </c>
      <c r="CI6" s="35">
        <f t="shared" si="9"/>
        <v>141.24</v>
      </c>
      <c r="CJ6" s="35">
        <f t="shared" si="9"/>
        <v>143.05000000000001</v>
      </c>
      <c r="CK6" s="35">
        <f t="shared" si="9"/>
        <v>142.05000000000001</v>
      </c>
      <c r="CL6" s="34" t="str">
        <f>IF(CL7="","",IF(CL7="-","【-】","【"&amp;SUBSTITUTE(TEXT(CL7,"#,##0.00"),"-","△")&amp;"】"))</f>
        <v>【136.86】</v>
      </c>
      <c r="CM6" s="35">
        <f>IF(CM7="",NA(),CM7)</f>
        <v>58.76</v>
      </c>
      <c r="CN6" s="35">
        <f t="shared" ref="CN6:CV6" si="10">IF(CN7="",NA(),CN7)</f>
        <v>60.06</v>
      </c>
      <c r="CO6" s="35">
        <f t="shared" si="10"/>
        <v>51.86</v>
      </c>
      <c r="CP6" s="35">
        <f t="shared" si="10"/>
        <v>51.18</v>
      </c>
      <c r="CQ6" s="35">
        <f t="shared" si="10"/>
        <v>46.7</v>
      </c>
      <c r="CR6" s="35">
        <f t="shared" si="10"/>
        <v>59.27</v>
      </c>
      <c r="CS6" s="35">
        <f t="shared" si="10"/>
        <v>62.64</v>
      </c>
      <c r="CT6" s="35">
        <f t="shared" si="10"/>
        <v>58.12</v>
      </c>
      <c r="CU6" s="35">
        <f t="shared" si="10"/>
        <v>58.83</v>
      </c>
      <c r="CV6" s="35">
        <f t="shared" si="10"/>
        <v>56.51</v>
      </c>
      <c r="CW6" s="34" t="str">
        <f>IF(CW7="","",IF(CW7="-","【-】","【"&amp;SUBSTITUTE(TEXT(CW7,"#,##0.00"),"-","△")&amp;"】"))</f>
        <v>【58.98】</v>
      </c>
      <c r="CX6" s="35">
        <f>IF(CX7="",NA(),CX7)</f>
        <v>94.78</v>
      </c>
      <c r="CY6" s="35">
        <f t="shared" ref="CY6:DG6" si="11">IF(CY7="",NA(),CY7)</f>
        <v>94.71</v>
      </c>
      <c r="CZ6" s="35">
        <f t="shared" si="11"/>
        <v>94.65</v>
      </c>
      <c r="DA6" s="35">
        <f t="shared" si="11"/>
        <v>94.69</v>
      </c>
      <c r="DB6" s="35">
        <f t="shared" si="11"/>
        <v>94.84</v>
      </c>
      <c r="DC6" s="35">
        <f t="shared" si="11"/>
        <v>92.82</v>
      </c>
      <c r="DD6" s="35">
        <f t="shared" si="11"/>
        <v>92.98</v>
      </c>
      <c r="DE6" s="35">
        <f t="shared" si="11"/>
        <v>93.07</v>
      </c>
      <c r="DF6" s="35">
        <f t="shared" si="11"/>
        <v>92.9</v>
      </c>
      <c r="DG6" s="35">
        <f t="shared" si="11"/>
        <v>93.91</v>
      </c>
      <c r="DH6" s="34" t="str">
        <f>IF(DH7="","",IF(DH7="-","【-】","【"&amp;SUBSTITUTE(TEXT(DH7,"#,##0.00"),"-","△")&amp;"】"))</f>
        <v>【95.20】</v>
      </c>
      <c r="DI6" s="35">
        <f>IF(DI7="",NA(),DI7)</f>
        <v>46.03</v>
      </c>
      <c r="DJ6" s="35">
        <f t="shared" ref="DJ6:DR6" si="12">IF(DJ7="",NA(),DJ7)</f>
        <v>48.31</v>
      </c>
      <c r="DK6" s="35">
        <f t="shared" si="12"/>
        <v>49.92</v>
      </c>
      <c r="DL6" s="35">
        <f t="shared" si="12"/>
        <v>51.94</v>
      </c>
      <c r="DM6" s="35">
        <f t="shared" si="12"/>
        <v>54.08</v>
      </c>
      <c r="DN6" s="35">
        <f t="shared" si="12"/>
        <v>31.92</v>
      </c>
      <c r="DO6" s="35">
        <f t="shared" si="12"/>
        <v>30.09</v>
      </c>
      <c r="DP6" s="35">
        <f t="shared" si="12"/>
        <v>26.07</v>
      </c>
      <c r="DQ6" s="35">
        <f t="shared" si="12"/>
        <v>23.42</v>
      </c>
      <c r="DR6" s="35">
        <f t="shared" si="12"/>
        <v>22.74</v>
      </c>
      <c r="DS6" s="34" t="str">
        <f>IF(DS7="","",IF(DS7="-","【-】","【"&amp;SUBSTITUTE(TEXT(DS7,"#,##0.00"),"-","△")&amp;"】"))</f>
        <v>【38.60】</v>
      </c>
      <c r="DT6" s="34">
        <f>IF(DT7="",NA(),DT7)</f>
        <v>0</v>
      </c>
      <c r="DU6" s="34">
        <f t="shared" ref="DU6:EC6" si="13">IF(DU7="",NA(),DU7)</f>
        <v>0</v>
      </c>
      <c r="DV6" s="34">
        <f t="shared" si="13"/>
        <v>0</v>
      </c>
      <c r="DW6" s="34">
        <f t="shared" si="13"/>
        <v>0</v>
      </c>
      <c r="DX6" s="34">
        <f t="shared" si="13"/>
        <v>0</v>
      </c>
      <c r="DY6" s="35">
        <f t="shared" si="13"/>
        <v>0.18</v>
      </c>
      <c r="DZ6" s="34">
        <f t="shared" si="13"/>
        <v>0</v>
      </c>
      <c r="EA6" s="35">
        <f t="shared" si="13"/>
        <v>0.15</v>
      </c>
      <c r="EB6" s="35">
        <f t="shared" si="13"/>
        <v>0.15</v>
      </c>
      <c r="EC6" s="35">
        <f t="shared" si="13"/>
        <v>0.18</v>
      </c>
      <c r="ED6" s="34" t="str">
        <f>IF(ED7="","",IF(ED7="-","【-】","【"&amp;SUBSTITUTE(TEXT(ED7,"#,##0.00"),"-","△")&amp;"】"))</f>
        <v>【5.64】</v>
      </c>
      <c r="EE6" s="34">
        <f>IF(EE7="",NA(),EE7)</f>
        <v>0</v>
      </c>
      <c r="EF6" s="35">
        <f t="shared" ref="EF6:EN6" si="14">IF(EF7="",NA(),EF7)</f>
        <v>7.0000000000000007E-2</v>
      </c>
      <c r="EG6" s="34">
        <f t="shared" si="14"/>
        <v>0</v>
      </c>
      <c r="EH6" s="35">
        <f t="shared" si="14"/>
        <v>7.0000000000000007E-2</v>
      </c>
      <c r="EI6" s="35">
        <f t="shared" si="14"/>
        <v>0.2</v>
      </c>
      <c r="EJ6" s="35">
        <f t="shared" si="14"/>
        <v>7.0000000000000007E-2</v>
      </c>
      <c r="EK6" s="35">
        <f t="shared" si="14"/>
        <v>7.0000000000000007E-2</v>
      </c>
      <c r="EL6" s="35">
        <f t="shared" si="14"/>
        <v>0.1</v>
      </c>
      <c r="EM6" s="35">
        <f t="shared" si="14"/>
        <v>0.14000000000000001</v>
      </c>
      <c r="EN6" s="35">
        <f t="shared" si="14"/>
        <v>0.13</v>
      </c>
      <c r="EO6" s="34" t="str">
        <f>IF(EO7="","",IF(EO7="-","【-】","【"&amp;SUBSTITUTE(TEXT(EO7,"#,##0.00"),"-","△")&amp;"】"))</f>
        <v>【0.23】</v>
      </c>
    </row>
    <row r="7" spans="1:148" s="36" customFormat="1" x14ac:dyDescent="0.15">
      <c r="A7" s="28"/>
      <c r="B7" s="37">
        <v>2018</v>
      </c>
      <c r="C7" s="37">
        <v>423076</v>
      </c>
      <c r="D7" s="37">
        <v>46</v>
      </c>
      <c r="E7" s="37">
        <v>17</v>
      </c>
      <c r="F7" s="37">
        <v>1</v>
      </c>
      <c r="G7" s="37">
        <v>0</v>
      </c>
      <c r="H7" s="37" t="s">
        <v>96</v>
      </c>
      <c r="I7" s="37" t="s">
        <v>97</v>
      </c>
      <c r="J7" s="37" t="s">
        <v>98</v>
      </c>
      <c r="K7" s="37" t="s">
        <v>99</v>
      </c>
      <c r="L7" s="37" t="s">
        <v>100</v>
      </c>
      <c r="M7" s="37" t="s">
        <v>101</v>
      </c>
      <c r="N7" s="38" t="s">
        <v>102</v>
      </c>
      <c r="O7" s="38">
        <v>77.19</v>
      </c>
      <c r="P7" s="38">
        <v>88.94</v>
      </c>
      <c r="Q7" s="38">
        <v>93.91</v>
      </c>
      <c r="R7" s="38">
        <v>3196</v>
      </c>
      <c r="S7" s="38">
        <v>41925</v>
      </c>
      <c r="T7" s="38">
        <v>28.73</v>
      </c>
      <c r="U7" s="38">
        <v>1459.28</v>
      </c>
      <c r="V7" s="38">
        <v>36932</v>
      </c>
      <c r="W7" s="38">
        <v>6.58</v>
      </c>
      <c r="X7" s="38">
        <v>5612.77</v>
      </c>
      <c r="Y7" s="38">
        <v>124.78</v>
      </c>
      <c r="Z7" s="38">
        <v>116.96</v>
      </c>
      <c r="AA7" s="38">
        <v>114.21</v>
      </c>
      <c r="AB7" s="38">
        <v>116.28</v>
      </c>
      <c r="AC7" s="38">
        <v>112.94</v>
      </c>
      <c r="AD7" s="38">
        <v>107.19</v>
      </c>
      <c r="AE7" s="38">
        <v>105.81</v>
      </c>
      <c r="AF7" s="38">
        <v>106.63</v>
      </c>
      <c r="AG7" s="38">
        <v>106.41</v>
      </c>
      <c r="AH7" s="38">
        <v>107.95</v>
      </c>
      <c r="AI7" s="38">
        <v>108.69</v>
      </c>
      <c r="AJ7" s="38">
        <v>0</v>
      </c>
      <c r="AK7" s="38">
        <v>0</v>
      </c>
      <c r="AL7" s="38">
        <v>0</v>
      </c>
      <c r="AM7" s="38">
        <v>0</v>
      </c>
      <c r="AN7" s="38">
        <v>0</v>
      </c>
      <c r="AO7" s="38">
        <v>42.55</v>
      </c>
      <c r="AP7" s="38">
        <v>35.49</v>
      </c>
      <c r="AQ7" s="38">
        <v>26.43</v>
      </c>
      <c r="AR7" s="38">
        <v>25.32</v>
      </c>
      <c r="AS7" s="38">
        <v>1.03</v>
      </c>
      <c r="AT7" s="38">
        <v>3.28</v>
      </c>
      <c r="AU7" s="38">
        <v>382.84</v>
      </c>
      <c r="AV7" s="38">
        <v>401.75</v>
      </c>
      <c r="AW7" s="38">
        <v>429.43</v>
      </c>
      <c r="AX7" s="38">
        <v>432.09</v>
      </c>
      <c r="AY7" s="38">
        <v>633.26</v>
      </c>
      <c r="AZ7" s="38">
        <v>78.62</v>
      </c>
      <c r="BA7" s="38">
        <v>82.47</v>
      </c>
      <c r="BB7" s="38">
        <v>72.44</v>
      </c>
      <c r="BC7" s="38">
        <v>78.56</v>
      </c>
      <c r="BD7" s="38">
        <v>80.5</v>
      </c>
      <c r="BE7" s="38">
        <v>69.489999999999995</v>
      </c>
      <c r="BF7" s="38">
        <v>225.02</v>
      </c>
      <c r="BG7" s="38">
        <v>446.09</v>
      </c>
      <c r="BH7" s="38">
        <v>230.1</v>
      </c>
      <c r="BI7" s="38">
        <v>395.07</v>
      </c>
      <c r="BJ7" s="38">
        <v>374.32</v>
      </c>
      <c r="BK7" s="38">
        <v>658.6</v>
      </c>
      <c r="BL7" s="38">
        <v>664.04</v>
      </c>
      <c r="BM7" s="38">
        <v>625.12</v>
      </c>
      <c r="BN7" s="38">
        <v>610.16999999999996</v>
      </c>
      <c r="BO7" s="38">
        <v>605.9</v>
      </c>
      <c r="BP7" s="38">
        <v>682.78</v>
      </c>
      <c r="BQ7" s="38">
        <v>135.13</v>
      </c>
      <c r="BR7" s="38">
        <v>121.57</v>
      </c>
      <c r="BS7" s="38">
        <v>120.25</v>
      </c>
      <c r="BT7" s="38">
        <v>101.57</v>
      </c>
      <c r="BU7" s="38">
        <v>100</v>
      </c>
      <c r="BV7" s="38">
        <v>88.44</v>
      </c>
      <c r="BW7" s="38">
        <v>86.2</v>
      </c>
      <c r="BX7" s="38">
        <v>89.74</v>
      </c>
      <c r="BY7" s="38">
        <v>88.37</v>
      </c>
      <c r="BZ7" s="38">
        <v>89.41</v>
      </c>
      <c r="CA7" s="38">
        <v>100.91</v>
      </c>
      <c r="CB7" s="38">
        <v>128.27000000000001</v>
      </c>
      <c r="CC7" s="38">
        <v>143.84</v>
      </c>
      <c r="CD7" s="38">
        <v>145.72999999999999</v>
      </c>
      <c r="CE7" s="38">
        <v>173.8</v>
      </c>
      <c r="CF7" s="38">
        <v>176.46</v>
      </c>
      <c r="CG7" s="38">
        <v>147.15</v>
      </c>
      <c r="CH7" s="38">
        <v>146.47999999999999</v>
      </c>
      <c r="CI7" s="38">
        <v>141.24</v>
      </c>
      <c r="CJ7" s="38">
        <v>143.05000000000001</v>
      </c>
      <c r="CK7" s="38">
        <v>142.05000000000001</v>
      </c>
      <c r="CL7" s="38">
        <v>136.86000000000001</v>
      </c>
      <c r="CM7" s="38">
        <v>58.76</v>
      </c>
      <c r="CN7" s="38">
        <v>60.06</v>
      </c>
      <c r="CO7" s="38">
        <v>51.86</v>
      </c>
      <c r="CP7" s="38">
        <v>51.18</v>
      </c>
      <c r="CQ7" s="38">
        <v>46.7</v>
      </c>
      <c r="CR7" s="38">
        <v>59.27</v>
      </c>
      <c r="CS7" s="38">
        <v>62.64</v>
      </c>
      <c r="CT7" s="38">
        <v>58.12</v>
      </c>
      <c r="CU7" s="38">
        <v>58.83</v>
      </c>
      <c r="CV7" s="38">
        <v>56.51</v>
      </c>
      <c r="CW7" s="38">
        <v>58.98</v>
      </c>
      <c r="CX7" s="38">
        <v>94.78</v>
      </c>
      <c r="CY7" s="38">
        <v>94.71</v>
      </c>
      <c r="CZ7" s="38">
        <v>94.65</v>
      </c>
      <c r="DA7" s="38">
        <v>94.69</v>
      </c>
      <c r="DB7" s="38">
        <v>94.84</v>
      </c>
      <c r="DC7" s="38">
        <v>92.82</v>
      </c>
      <c r="DD7" s="38">
        <v>92.98</v>
      </c>
      <c r="DE7" s="38">
        <v>93.07</v>
      </c>
      <c r="DF7" s="38">
        <v>92.9</v>
      </c>
      <c r="DG7" s="38">
        <v>93.91</v>
      </c>
      <c r="DH7" s="38">
        <v>95.2</v>
      </c>
      <c r="DI7" s="38">
        <v>46.03</v>
      </c>
      <c r="DJ7" s="38">
        <v>48.31</v>
      </c>
      <c r="DK7" s="38">
        <v>49.92</v>
      </c>
      <c r="DL7" s="38">
        <v>51.94</v>
      </c>
      <c r="DM7" s="38">
        <v>54.08</v>
      </c>
      <c r="DN7" s="38">
        <v>31.92</v>
      </c>
      <c r="DO7" s="38">
        <v>30.09</v>
      </c>
      <c r="DP7" s="38">
        <v>26.07</v>
      </c>
      <c r="DQ7" s="38">
        <v>23.42</v>
      </c>
      <c r="DR7" s="38">
        <v>22.74</v>
      </c>
      <c r="DS7" s="38">
        <v>38.6</v>
      </c>
      <c r="DT7" s="38">
        <v>0</v>
      </c>
      <c r="DU7" s="38">
        <v>0</v>
      </c>
      <c r="DV7" s="38">
        <v>0</v>
      </c>
      <c r="DW7" s="38">
        <v>0</v>
      </c>
      <c r="DX7" s="38">
        <v>0</v>
      </c>
      <c r="DY7" s="38">
        <v>0.18</v>
      </c>
      <c r="DZ7" s="38">
        <v>0</v>
      </c>
      <c r="EA7" s="38">
        <v>0.15</v>
      </c>
      <c r="EB7" s="38">
        <v>0.15</v>
      </c>
      <c r="EC7" s="38">
        <v>0.18</v>
      </c>
      <c r="ED7" s="38">
        <v>5.64</v>
      </c>
      <c r="EE7" s="38">
        <v>0</v>
      </c>
      <c r="EF7" s="38">
        <v>7.0000000000000007E-2</v>
      </c>
      <c r="EG7" s="38">
        <v>0</v>
      </c>
      <c r="EH7" s="38">
        <v>7.0000000000000007E-2</v>
      </c>
      <c r="EI7" s="38">
        <v>0.2</v>
      </c>
      <c r="EJ7" s="38">
        <v>7.0000000000000007E-2</v>
      </c>
      <c r="EK7" s="38">
        <v>7.0000000000000007E-2</v>
      </c>
      <c r="EL7" s="38">
        <v>0.1</v>
      </c>
      <c r="EM7" s="38">
        <v>0.14000000000000001</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