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s02-lfsv01\波佐見町共有(lgwan系)\11_水道課\03_管理班(下水)\04　決算統計\01　決算統計資料\H３０決算統計資料\04　経営比較分析表\"/>
    </mc:Choice>
  </mc:AlternateContent>
  <workbookProtection workbookAlgorithmName="SHA-512" workbookHashValue="tcoMEXxDkvJLtjtP0dRZC2oG4Kzm+/g3NE01THw6sVVcoN9Frws/phW88tvOHvCnz25Wq8DCy2tCDYDesJLRgw==" workbookSaltValue="S7t93K7J6zoO+EPJaZZwi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<sst xmlns="http://schemas.openxmlformats.org/spreadsheetml/2006/main" count="228" uniqueCount="114">
  <si>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</si>
  <si>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</si>
  <si>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</si>
  <si>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</si>
  <si>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</si>
  <si>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</si>
  <si>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</si>
  <si>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</si>
  <si>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</si>
  <si>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</si>
  <si>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</si>
  <si>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</si>
  <si>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</si>
  <si>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</si>
  <si>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</si>
  <si>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</si>
  <si>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</si>
  <si>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</si>
  <si>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</si>
  <si>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</si>
  <si>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</si>
  <si>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</si>
  <si>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</si>
  <si>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</si>
  <si>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</si>
  <si>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</si>
  <si>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</si>
  <si>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</si>
  <si>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</si>
  <si>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</si>
  <si>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</si>
  <si>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</si>
  <si>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</si>
  <si>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</si>
  <si>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</si>
  <si>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</si>
  <si>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</si>
  <si>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</si>
  <si>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</si>
  <si>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</si>
  <si>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</si>
  <si>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</si>
  <si>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</si>
  <si>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</si>
  <si>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</si>
  <si>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</si>
  <si>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</si>
  <si>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</si>
  <si>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</si>
  <si>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</si>
  <si>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</si>
  <si>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</si>
  <si>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</si>
  <si>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</si>
  <si>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</si>
  <si>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</si>
  <si>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</si>
  <si>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</si>
  <si>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</si>
  <si>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</si>
  <si>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</si>
  <si>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</si>
  <si>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</si>
  <si>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</si>
  <si>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</si>
  <si>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</si>
  <si>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</si>
  <si>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</si>
  <si>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</si>
  <si>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</si>
  <si>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</si>
  <si>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</si>
  <si>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</si>
  <si>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</si>
  <si>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</si>
  <si>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</si>
  <si>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</si>
  <si>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</si>
  <si>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</si>
  <si>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</si>
  <si>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</si>
  <si>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</si>
  <si>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</si>
  <si>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</si>
  <si>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</si>
  <si>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</si>
  <si>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</si>
  <si>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</si>
  <si>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</si>
  <si>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</si>
  <si>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</si>
  <si>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</si>
  <si>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</si>
  <si>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</si>
  <si>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</si>
  <si>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</si>
  <si>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</si>
  <si>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</si>
  <si>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</si>
  <si>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</si>
  <si>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</si>
  <si>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</si>
  <si>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</si>
  <si>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</si>
  <si>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</si>
  <si>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</si>
  <si>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</si>
  <si>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</si>
  <si>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</si>
  <si>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</si>
  <si>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</si>
  <si>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①ここ3年は100％を超えているが、今後は使用料の増収とともに一般会計繰入金の減少及び費用削減を続けていく必要がある。
④昨年度より、地方債の償還に要する一般会計負担額が増加したため、使用料収入に対する企業債残高の割合は減少した。しかし、一般会計の負担割合が大きいため、今後は、必要なものを除いて投資を抑える必要がある。
⑤経費回収率は100％を下回っているが、近年は使用料の増収となっている。今後も適正な使用料収入の確保が課題となる。
⑥前年度に続き、有収水量が増加する一方で汚水処理費は減少していることから、適切な汚水処理が実施されていると判断できる。
⑦例年、類似団体と同程度の利用率となっている。しかし、有収水量は、年々増加しており、更なる施設の稼働が望まれる。
⑧ここ数年は増加傾向にあり、類似団体と比較しても高い傾向にある。しかし、100％に届いておらず、今後も接続世帯を増やして使用料収入の確保に努める必要がある。</t>
    <rPh sb="4" eb="5">
      <t>ネン</t>
    </rPh>
    <rPh sb="11" eb="12">
      <t>コ</t>
    </rPh>
    <rPh sb="18" eb="20">
      <t>コンゴ</t>
    </rPh>
    <rPh sb="21" eb="24">
      <t>シヨウリョウ</t>
    </rPh>
    <rPh sb="25" eb="27">
      <t>ゾウシュウ</t>
    </rPh>
    <rPh sb="31" eb="38">
      <t>イッパンカイケイクリイレキン</t>
    </rPh>
    <rPh sb="39" eb="41">
      <t>ゲンショウ</t>
    </rPh>
    <rPh sb="41" eb="42">
      <t>オヨ</t>
    </rPh>
    <rPh sb="43" eb="45">
      <t>ヒヨウ</t>
    </rPh>
    <rPh sb="45" eb="47">
      <t>サクゲン</t>
    </rPh>
    <rPh sb="48" eb="49">
      <t>ツヅ</t>
    </rPh>
    <rPh sb="53" eb="55">
      <t>ヒツヨウ</t>
    </rPh>
    <rPh sb="62" eb="65">
      <t>サクネンド</t>
    </rPh>
    <rPh sb="68" eb="71">
      <t>チホウサイ</t>
    </rPh>
    <rPh sb="72" eb="74">
      <t>ショウカン</t>
    </rPh>
    <rPh sb="75" eb="76">
      <t>ヨウ</t>
    </rPh>
    <phoneticPr fontId="4"/>
  </si>
  <si>
    <t>該当なし。</t>
    <rPh sb="0" eb="2">
      <t>ガイトウ</t>
    </rPh>
    <phoneticPr fontId="4"/>
  </si>
  <si>
    <t>　昨年度に続き、経費回収率や水洗化率の向上などにより、下水道事業はより適正に行われる方向にある。
　一方、今後は、接続世帯の増加による適正な使用料の確保が大きな課題となる。併せて、必要最低限の投資、一般会計繰入金の割合を抑えることも事業を行っていくうえで課題となる。</t>
    <rPh sb="1" eb="4">
      <t>サクネンド</t>
    </rPh>
    <rPh sb="5" eb="6">
      <t>ツヅ</t>
    </rPh>
    <rPh sb="8" eb="12">
      <t>ケイヒカイシュウ</t>
    </rPh>
    <rPh sb="12" eb="13">
      <t>リツ</t>
    </rPh>
    <rPh sb="14" eb="17">
      <t>スイセンカ</t>
    </rPh>
    <rPh sb="17" eb="18">
      <t>リツ</t>
    </rPh>
    <rPh sb="19" eb="21">
      <t>コウジョウ</t>
    </rPh>
    <rPh sb="27" eb="30">
      <t>ゲスイドウ</t>
    </rPh>
    <rPh sb="30" eb="32">
      <t>ジギョウ</t>
    </rPh>
    <rPh sb="35" eb="37">
      <t>テキセイ</t>
    </rPh>
    <rPh sb="38" eb="39">
      <t>オコナ</t>
    </rPh>
    <rPh sb="42" eb="44">
      <t>ホウコウ</t>
    </rPh>
    <rPh sb="50" eb="52">
      <t>イッポウ</t>
    </rPh>
    <rPh sb="53" eb="55">
      <t>コンゴ</t>
    </rPh>
    <rPh sb="57" eb="59">
      <t>セツゾク</t>
    </rPh>
    <rPh sb="59" eb="61">
      <t>セタイ</t>
    </rPh>
    <rPh sb="62" eb="64">
      <t>ゾウカ</t>
    </rPh>
    <rPh sb="67" eb="69">
      <t>テキセイ</t>
    </rPh>
    <rPh sb="70" eb="73">
      <t>シヨウリョウ</t>
    </rPh>
    <rPh sb="74" eb="76">
      <t>カクホ</t>
    </rPh>
    <rPh sb="77" eb="78">
      <t>オオ</t>
    </rPh>
    <rPh sb="80" eb="82">
      <t>カダイ</t>
    </rPh>
    <rPh sb="86" eb="87">
      <t>アワ</t>
    </rPh>
    <rPh sb="90" eb="92">
      <t>ヒツヨウ</t>
    </rPh>
    <rPh sb="92" eb="95">
      <t>サイテイゲン</t>
    </rPh>
    <rPh sb="96" eb="98">
      <t>トウシ</t>
    </rPh>
    <rPh sb="99" eb="106">
      <t>イッパンカイケイクリイレキン</t>
    </rPh>
    <rPh sb="107" eb="109">
      <t>ワリアイ</t>
    </rPh>
    <rPh sb="110" eb="111">
      <t>オサ</t>
    </rPh>
    <rPh sb="116" eb="118">
      <t>ジギョウ</t>
    </rPh>
    <rPh sb="119" eb="120">
      <t>オコナ</t>
    </rPh>
    <rPh sb="127" eb="129">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</si>
</sst>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1.1499999999999999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13C-4402-A598-4BCC2B385C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c:v>
                </c:pt>
                <c:pt idx="2">
                  <c:v>0.19</c:v>
                </c:pt>
                <c:pt idx="3">
                  <c:v>7.0000000000000007E-2</c:v>
                </c:pt>
                <c:pt idx="4">
                  <c:v>0.12</c:v>
                </c:pt>
              </c:numCache>
            </c:numRef>
          </c:val>
          <c:smooth val="0"/>
          <c:extLst>
            <c:ext xmlns:c16="http://schemas.microsoft.com/office/drawing/2014/chart" uri="{C3380CC4-5D6E-409C-BE32-E72D297353CC}">
              <c16:uniqueId val="{00000001-413C-4402-A598-4BCC2B385C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37.840000000000003</c:v>
                </c:pt>
                <c:pt idx="1">
                  <c:v>39.340000000000003</c:v>
                </c:pt>
                <c:pt idx="2">
                  <c:v>40.28</c:v>
                </c:pt>
                <c:pt idx="3">
                  <c:v>41.38</c:v>
                </c:pt>
                <c:pt idx="4">
                  <c:v>42.41</c:v>
                </c:pt>
              </c:numCache>
            </c:numRef>
          </c:val>
          <c:extLst>
            <c:ext xmlns:c16="http://schemas.microsoft.com/office/drawing/2014/chart" uri="{C3380CC4-5D6E-409C-BE32-E72D297353CC}">
              <c16:uniqueId val="{00000000-FF12-4AEA-BC70-B76ECFC5861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39.869999999999997</c:v>
                </c:pt>
                <c:pt idx="2">
                  <c:v>41.28</c:v>
                </c:pt>
                <c:pt idx="3">
                  <c:v>41.45</c:v>
                </c:pt>
                <c:pt idx="4">
                  <c:v>49.68</c:v>
                </c:pt>
              </c:numCache>
            </c:numRef>
          </c:val>
          <c:smooth val="0"/>
          <c:extLst>
            <c:ext xmlns:c16="http://schemas.microsoft.com/office/drawing/2014/chart" uri="{C3380CC4-5D6E-409C-BE32-E72D297353CC}">
              <c16:uniqueId val="{00000001-FF12-4AEA-BC70-B76ECFC5861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78.66</c:v>
                </c:pt>
                <c:pt idx="1">
                  <c:v>82.85</c:v>
                </c:pt>
                <c:pt idx="2">
                  <c:v>84.94</c:v>
                </c:pt>
                <c:pt idx="3">
                  <c:v>87.31</c:v>
                </c:pt>
                <c:pt idx="4">
                  <c:v>88.42</c:v>
                </c:pt>
              </c:numCache>
            </c:numRef>
          </c:val>
          <c:extLst>
            <c:ext xmlns:c16="http://schemas.microsoft.com/office/drawing/2014/chart" uri="{C3380CC4-5D6E-409C-BE32-E72D297353CC}">
              <c16:uniqueId val="{00000000-D964-438F-8150-FF19547C38D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61.37</c:v>
                </c:pt>
                <c:pt idx="2">
                  <c:v>61.3</c:v>
                </c:pt>
                <c:pt idx="3">
                  <c:v>64.510000000000005</c:v>
                </c:pt>
                <c:pt idx="4">
                  <c:v>83.35</c:v>
                </c:pt>
              </c:numCache>
            </c:numRef>
          </c:val>
          <c:smooth val="0"/>
          <c:extLst>
            <c:ext xmlns:c16="http://schemas.microsoft.com/office/drawing/2014/chart" uri="{C3380CC4-5D6E-409C-BE32-E72D297353CC}">
              <c16:uniqueId val="{00000001-D964-438F-8150-FF19547C38D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91.2</c:v>
                </c:pt>
                <c:pt idx="1">
                  <c:v>94.13</c:v>
                </c:pt>
                <c:pt idx="2">
                  <c:v>107.77</c:v>
                </c:pt>
                <c:pt idx="3">
                  <c:v>106.99</c:v>
                </c:pt>
                <c:pt idx="4">
                  <c:v>106.86</c:v>
                </c:pt>
              </c:numCache>
            </c:numRef>
          </c:val>
          <c:extLst>
            <c:ext xmlns:c16="http://schemas.microsoft.com/office/drawing/2014/chart" uri="{C3380CC4-5D6E-409C-BE32-E72D297353CC}">
              <c16:uniqueId val="{00000000-B34D-4555-BF4C-8A997F31566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4D-4555-BF4C-8A997F31566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21-429A-B1B4-FADFD784751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21-429A-B1B4-FADFD784751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A5-4D53-ADD1-CA1690C1CDF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A5-4D53-ADD1-CA1690C1CDF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9E-479B-AAC2-01C2C75CB9D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9E-479B-AAC2-01C2C75CB9D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CA-4CF3-987C-8515D42DC0C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CA-4CF3-987C-8515D42DC0C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1103.49</c:v>
                </c:pt>
                <c:pt idx="1">
                  <c:v>995</c:v>
                </c:pt>
                <c:pt idx="2">
                  <c:v>991.87</c:v>
                </c:pt>
                <c:pt idx="3">
                  <c:v>144.84</c:v>
                </c:pt>
                <c:pt idx="4">
                  <c:v>20.11</c:v>
                </c:pt>
              </c:numCache>
            </c:numRef>
          </c:val>
          <c:extLst>
            <c:ext xmlns:c16="http://schemas.microsoft.com/office/drawing/2014/chart" uri="{C3380CC4-5D6E-409C-BE32-E72D297353CC}">
              <c16:uniqueId val="{00000000-5347-4300-85E2-B6C71D6746F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1824.34</c:v>
                </c:pt>
                <c:pt idx="2">
                  <c:v>1604.64</c:v>
                </c:pt>
                <c:pt idx="3">
                  <c:v>1217.7</c:v>
                </c:pt>
                <c:pt idx="4">
                  <c:v>1048.23</c:v>
                </c:pt>
              </c:numCache>
            </c:numRef>
          </c:val>
          <c:smooth val="0"/>
          <c:extLst>
            <c:ext xmlns:c16="http://schemas.microsoft.com/office/drawing/2014/chart" uri="{C3380CC4-5D6E-409C-BE32-E72D297353CC}">
              <c16:uniqueId val="{00000001-5347-4300-85E2-B6C71D6746F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60.18</c:v>
                </c:pt>
                <c:pt idx="1">
                  <c:v>62.25</c:v>
                </c:pt>
                <c:pt idx="2">
                  <c:v>87.61</c:v>
                </c:pt>
                <c:pt idx="3">
                  <c:v>92.67</c:v>
                </c:pt>
                <c:pt idx="4">
                  <c:v>98.2</c:v>
                </c:pt>
              </c:numCache>
            </c:numRef>
          </c:val>
          <c:extLst>
            <c:ext xmlns:c16="http://schemas.microsoft.com/office/drawing/2014/chart" uri="{C3380CC4-5D6E-409C-BE32-E72D297353CC}">
              <c16:uniqueId val="{00000000-ACE9-44FE-9499-B04E4FB0CD7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54.16</c:v>
                </c:pt>
                <c:pt idx="2">
                  <c:v>60.01</c:v>
                </c:pt>
                <c:pt idx="3">
                  <c:v>66.680000000000007</c:v>
                </c:pt>
                <c:pt idx="4">
                  <c:v>78.92</c:v>
                </c:pt>
              </c:numCache>
            </c:numRef>
          </c:val>
          <c:smooth val="0"/>
          <c:extLst>
            <c:ext xmlns:c16="http://schemas.microsoft.com/office/drawing/2014/chart" uri="{C3380CC4-5D6E-409C-BE32-E72D297353CC}">
              <c16:uniqueId val="{00000001-ACE9-44FE-9499-B04E4FB0CD7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260.77</c:v>
                </c:pt>
                <c:pt idx="1">
                  <c:v>252.89</c:v>
                </c:pt>
                <c:pt idx="2">
                  <c:v>180.06</c:v>
                </c:pt>
                <c:pt idx="3">
                  <c:v>169.97</c:v>
                </c:pt>
                <c:pt idx="4">
                  <c:v>160.58000000000001</c:v>
                </c:pt>
              </c:numCache>
            </c:numRef>
          </c:val>
          <c:extLst>
            <c:ext xmlns:c16="http://schemas.microsoft.com/office/drawing/2014/chart" uri="{C3380CC4-5D6E-409C-BE32-E72D297353CC}">
              <c16:uniqueId val="{00000000-5777-4C5B-A524-B7F120A4690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307.56</c:v>
                </c:pt>
                <c:pt idx="2">
                  <c:v>277.67</c:v>
                </c:pt>
                <c:pt idx="3">
                  <c:v>260.11</c:v>
                </c:pt>
                <c:pt idx="4">
                  <c:v>220.31</c:v>
                </c:pt>
              </c:numCache>
            </c:numRef>
          </c:val>
          <c:smooth val="0"/>
          <c:extLst>
            <c:ext xmlns:c16="http://schemas.microsoft.com/office/drawing/2014/chart" uri="{C3380CC4-5D6E-409C-BE32-E72D297353CC}">
              <c16:uniqueId val="{00000001-5777-4C5B-A524-B7F120A4690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長崎県　波佐見町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8">
        <f>データ!S6</f>
        <v>14818</v>
      </c>
      <c r="AM8" s="68"/>
      <c r="AN8" s="68"/>
      <c r="AO8" s="68"/>
      <c r="AP8" s="68"/>
      <c r="AQ8" s="68"/>
      <c r="AR8" s="68"/>
      <c r="AS8" s="68"/>
      <c r="AT8" s="67">
        <f>データ!T6</f>
        <v>56</v>
      </c>
      <c r="AU8" s="67"/>
      <c r="AV8" s="67"/>
      <c r="AW8" s="67"/>
      <c r="AX8" s="67"/>
      <c r="AY8" s="67"/>
      <c r="AZ8" s="67"/>
      <c r="BA8" s="67"/>
      <c r="BB8" s="67">
        <f>データ!U6</f>
        <v>264.61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45.67</v>
      </c>
      <c r="Q10" s="67"/>
      <c r="R10" s="67"/>
      <c r="S10" s="67"/>
      <c r="T10" s="67"/>
      <c r="U10" s="67"/>
      <c r="V10" s="67"/>
      <c r="W10" s="67">
        <f>データ!Q6</f>
        <v>105.11</v>
      </c>
      <c r="X10" s="67"/>
      <c r="Y10" s="67"/>
      <c r="Z10" s="67"/>
      <c r="AA10" s="67"/>
      <c r="AB10" s="67"/>
      <c r="AC10" s="67"/>
      <c r="AD10" s="68">
        <f>データ!R6</f>
        <v>3020</v>
      </c>
      <c r="AE10" s="68"/>
      <c r="AF10" s="68"/>
      <c r="AG10" s="68"/>
      <c r="AH10" s="68"/>
      <c r="AI10" s="68"/>
      <c r="AJ10" s="68"/>
      <c r="AK10" s="2"/>
      <c r="AL10" s="68">
        <f>データ!V6</f>
        <v>6752</v>
      </c>
      <c r="AM10" s="68"/>
      <c r="AN10" s="68"/>
      <c r="AO10" s="68"/>
      <c r="AP10" s="68"/>
      <c r="AQ10" s="68"/>
      <c r="AR10" s="68"/>
      <c r="AS10" s="68"/>
      <c r="AT10" s="67">
        <f>データ!W6</f>
        <v>3.15</v>
      </c>
      <c r="AU10" s="67"/>
      <c r="AV10" s="67"/>
      <c r="AW10" s="67"/>
      <c r="AX10" s="67"/>
      <c r="AY10" s="67"/>
      <c r="AZ10" s="67"/>
      <c r="BA10" s="67"/>
      <c r="BB10" s="67">
        <f>データ!X6</f>
        <v>2143.4899999999998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E0LTUh19hwD8TQlO6NzZai5CowqZ1GL3DE+TKIx1grB74rfng9EK6Zj7hAGmSlU3emDJnC7CkMQ7f2UDkr7u3Q==" saltValue="1xKOA5iaqOfiUwS4/HQN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423238</v>
      </c>
      <c r="D6" s="33">
        <f t="shared" si="3"/>
        <v>47</v>
      </c>
      <c r="E6" s="33">
        <f t="shared" si="3"/>
        <v>17</v>
      </c>
      <c r="F6" s="33">
        <f t="shared" si="3"/>
        <v>1</v>
      </c>
      <c r="G6" s="33">
        <f t="shared" si="3"/>
        <v>0</v>
      </c>
      <c r="H6" s="33" t="str">
        <f t="shared" si="3"/>
        <v>長崎県　波佐見町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45.67</v>
      </c>
      <c r="Q6" s="34">
        <f t="shared" si="3"/>
        <v>105.11</v>
      </c>
      <c r="R6" s="34">
        <f t="shared" si="3"/>
        <v>3020</v>
      </c>
      <c r="S6" s="34">
        <f t="shared" si="3"/>
        <v>14818</v>
      </c>
      <c r="T6" s="34">
        <f t="shared" si="3"/>
        <v>56</v>
      </c>
      <c r="U6" s="34">
        <f t="shared" si="3"/>
        <v>264.61</v>
      </c>
      <c r="V6" s="34">
        <f t="shared" si="3"/>
        <v>6752</v>
      </c>
      <c r="W6" s="34">
        <f t="shared" si="3"/>
        <v>3.15</v>
      </c>
      <c r="X6" s="34">
        <f t="shared" si="3"/>
        <v>2143.4899999999998</v>
      </c>
      <c r="Y6" s="35">
        <f>IF(Y7="",NA(),Y7)</f>
        <v>91.2</v>
      </c>
      <c r="Z6" s="35">
        <f t="shared" ref="Z6:AH6" si="4">IF(Z7="",NA(),Z7)</f>
        <v>94.13</v>
      </c>
      <c r="AA6" s="35">
        <f t="shared" si="4"/>
        <v>107.77</v>
      </c>
      <c r="AB6" s="35">
        <f t="shared" si="4"/>
        <v>106.99</v>
      </c>
      <c r="AC6" s="35">
        <f t="shared" si="4"/>
        <v>106.86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1103.49</v>
      </c>
      <c r="BG6" s="35">
        <f t="shared" ref="BG6:BO6" si="7">IF(BG7="",NA(),BG7)</f>
        <v>995</v>
      </c>
      <c r="BH6" s="35">
        <f t="shared" si="7"/>
        <v>991.87</v>
      </c>
      <c r="BI6" s="35">
        <f t="shared" si="7"/>
        <v>144.84</v>
      </c>
      <c r="BJ6" s="35">
        <f t="shared" si="7"/>
        <v>20.11</v>
      </c>
      <c r="BK6" s="35">
        <f t="shared" si="7"/>
        <v>1696.96</v>
      </c>
      <c r="BL6" s="35">
        <f t="shared" si="7"/>
        <v>1824.34</v>
      </c>
      <c r="BM6" s="35">
        <f t="shared" si="7"/>
        <v>1604.64</v>
      </c>
      <c r="BN6" s="35">
        <f t="shared" si="7"/>
        <v>1217.7</v>
      </c>
      <c r="BO6" s="35">
        <f t="shared" si="7"/>
        <v>1048.23</v>
      </c>
      <c r="BP6" s="34" t="str">
        <f>IF(BP7="","",IF(BP7="-","【-】","【"&amp;SUBSTITUTE(TEXT(BP7,"#,##0.00"),"-","△")&amp;"】"))</f>
        <v>【682.78】</v>
      </c>
      <c r="BQ6" s="35">
        <f>IF(BQ7="",NA(),BQ7)</f>
        <v>60.18</v>
      </c>
      <c r="BR6" s="35">
        <f t="shared" ref="BR6:BZ6" si="8">IF(BR7="",NA(),BR7)</f>
        <v>62.25</v>
      </c>
      <c r="BS6" s="35">
        <f t="shared" si="8"/>
        <v>87.61</v>
      </c>
      <c r="BT6" s="35">
        <f t="shared" si="8"/>
        <v>92.67</v>
      </c>
      <c r="BU6" s="35">
        <f t="shared" si="8"/>
        <v>98.2</v>
      </c>
      <c r="BV6" s="35">
        <f t="shared" si="8"/>
        <v>47.23</v>
      </c>
      <c r="BW6" s="35">
        <f t="shared" si="8"/>
        <v>54.16</v>
      </c>
      <c r="BX6" s="35">
        <f t="shared" si="8"/>
        <v>60.01</v>
      </c>
      <c r="BY6" s="35">
        <f t="shared" si="8"/>
        <v>66.680000000000007</v>
      </c>
      <c r="BZ6" s="35">
        <f t="shared" si="8"/>
        <v>78.92</v>
      </c>
      <c r="CA6" s="34" t="str">
        <f>IF(CA7="","",IF(CA7="-","【-】","【"&amp;SUBSTITUTE(TEXT(CA7,"#,##0.00"),"-","△")&amp;"】"))</f>
        <v>【100.91】</v>
      </c>
      <c r="CB6" s="35">
        <f>IF(CB7="",NA(),CB7)</f>
        <v>260.77</v>
      </c>
      <c r="CC6" s="35">
        <f t="shared" ref="CC6:CK6" si="9">IF(CC7="",NA(),CC7)</f>
        <v>252.89</v>
      </c>
      <c r="CD6" s="35">
        <f t="shared" si="9"/>
        <v>180.06</v>
      </c>
      <c r="CE6" s="35">
        <f t="shared" si="9"/>
        <v>169.97</v>
      </c>
      <c r="CF6" s="35">
        <f t="shared" si="9"/>
        <v>160.58000000000001</v>
      </c>
      <c r="CG6" s="35">
        <f t="shared" si="9"/>
        <v>351.41</v>
      </c>
      <c r="CH6" s="35">
        <f t="shared" si="9"/>
        <v>307.56</v>
      </c>
      <c r="CI6" s="35">
        <f t="shared" si="9"/>
        <v>277.67</v>
      </c>
      <c r="CJ6" s="35">
        <f t="shared" si="9"/>
        <v>260.11</v>
      </c>
      <c r="CK6" s="35">
        <f t="shared" si="9"/>
        <v>220.31</v>
      </c>
      <c r="CL6" s="34" t="str">
        <f>IF(CL7="","",IF(CL7="-","【-】","【"&amp;SUBSTITUTE(TEXT(CL7,"#,##0.00"),"-","△")&amp;"】"))</f>
        <v>【136.86】</v>
      </c>
      <c r="CM6" s="35">
        <f>IF(CM7="",NA(),CM7)</f>
        <v>37.840000000000003</v>
      </c>
      <c r="CN6" s="35">
        <f t="shared" ref="CN6:CV6" si="10">IF(CN7="",NA(),CN7)</f>
        <v>39.340000000000003</v>
      </c>
      <c r="CO6" s="35">
        <f t="shared" si="10"/>
        <v>40.28</v>
      </c>
      <c r="CP6" s="35">
        <f t="shared" si="10"/>
        <v>41.38</v>
      </c>
      <c r="CQ6" s="35">
        <f t="shared" si="10"/>
        <v>42.41</v>
      </c>
      <c r="CR6" s="35">
        <f t="shared" si="10"/>
        <v>43.53</v>
      </c>
      <c r="CS6" s="35">
        <f t="shared" si="10"/>
        <v>39.869999999999997</v>
      </c>
      <c r="CT6" s="35">
        <f t="shared" si="10"/>
        <v>41.28</v>
      </c>
      <c r="CU6" s="35">
        <f t="shared" si="10"/>
        <v>41.45</v>
      </c>
      <c r="CV6" s="35">
        <f t="shared" si="10"/>
        <v>49.68</v>
      </c>
      <c r="CW6" s="34" t="str">
        <f>IF(CW7="","",IF(CW7="-","【-】","【"&amp;SUBSTITUTE(TEXT(CW7,"#,##0.00"),"-","△")&amp;"】"))</f>
        <v>【58.98】</v>
      </c>
      <c r="CX6" s="35">
        <f>IF(CX7="",NA(),CX7)</f>
        <v>78.66</v>
      </c>
      <c r="CY6" s="35">
        <f t="shared" ref="CY6:DG6" si="11">IF(CY7="",NA(),CY7)</f>
        <v>82.85</v>
      </c>
      <c r="CZ6" s="35">
        <f t="shared" si="11"/>
        <v>84.94</v>
      </c>
      <c r="DA6" s="35">
        <f t="shared" si="11"/>
        <v>87.31</v>
      </c>
      <c r="DB6" s="35">
        <f t="shared" si="11"/>
        <v>88.42</v>
      </c>
      <c r="DC6" s="35">
        <f t="shared" si="11"/>
        <v>64.14</v>
      </c>
      <c r="DD6" s="35">
        <f t="shared" si="11"/>
        <v>61.37</v>
      </c>
      <c r="DE6" s="35">
        <f t="shared" si="11"/>
        <v>61.3</v>
      </c>
      <c r="DF6" s="35">
        <f t="shared" si="11"/>
        <v>64.510000000000005</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1.1499999999999999</v>
      </c>
      <c r="EG6" s="34">
        <f t="shared" si="14"/>
        <v>0</v>
      </c>
      <c r="EH6" s="34">
        <f t="shared" si="14"/>
        <v>0</v>
      </c>
      <c r="EI6" s="34">
        <f t="shared" si="14"/>
        <v>0</v>
      </c>
      <c r="EJ6" s="35">
        <f t="shared" si="14"/>
        <v>0.17</v>
      </c>
      <c r="EK6" s="35">
        <f t="shared" si="14"/>
        <v>0.2</v>
      </c>
      <c r="EL6" s="35">
        <f t="shared" si="14"/>
        <v>0.19</v>
      </c>
      <c r="EM6" s="35">
        <f t="shared" si="14"/>
        <v>7.0000000000000007E-2</v>
      </c>
      <c r="EN6" s="35">
        <f t="shared" si="14"/>
        <v>0.12</v>
      </c>
      <c r="EO6" s="34" t="str">
        <f>IF(EO7="","",IF(EO7="-","【-】","【"&amp;SUBSTITUTE(TEXT(EO7,"#,##0.00"),"-","△")&amp;"】"))</f>
        <v>【0.23】</v>
      </c>
    </row>
    <row r="7" spans="1:145" s="36" customFormat="1" x14ac:dyDescent="0.2">
      <c r="A7" s="28"/>
      <c r="B7" s="37">
        <v>2018</v>
      </c>
      <c r="C7" s="37">
        <v>423238</v>
      </c>
      <c r="D7" s="37">
        <v>47</v>
      </c>
      <c r="E7" s="37">
        <v>17</v>
      </c>
      <c r="F7" s="37">
        <v>1</v>
      </c>
      <c r="G7" s="37">
        <v>0</v>
      </c>
      <c r="H7" s="37" t="s">
        <v>98</v>
      </c>
      <c r="I7" s="37" t="s">
        <v>99</v>
      </c>
      <c r="J7" s="37" t="s">
        <v>100</v>
      </c>
      <c r="K7" s="37" t="s">
        <v>101</v>
      </c>
      <c r="L7" s="37" t="s">
        <v>102</v>
      </c>
      <c r="M7" s="37" t="s">
        <v>103</v>
      </c>
      <c r="N7" s="38" t="s">
        <v>104</v>
      </c>
      <c r="O7" s="38" t="s">
        <v>105</v>
      </c>
      <c r="P7" s="38">
        <v>45.67</v>
      </c>
      <c r="Q7" s="38">
        <v>105.11</v>
      </c>
      <c r="R7" s="38">
        <v>3020</v>
      </c>
      <c r="S7" s="38">
        <v>14818</v>
      </c>
      <c r="T7" s="38">
        <v>56</v>
      </c>
      <c r="U7" s="38">
        <v>264.61</v>
      </c>
      <c r="V7" s="38">
        <v>6752</v>
      </c>
      <c r="W7" s="38">
        <v>3.15</v>
      </c>
      <c r="X7" s="38">
        <v>2143.4899999999998</v>
      </c>
      <c r="Y7" s="38">
        <v>91.2</v>
      </c>
      <c r="Z7" s="38">
        <v>94.13</v>
      </c>
      <c r="AA7" s="38">
        <v>107.77</v>
      </c>
      <c r="AB7" s="38">
        <v>106.99</v>
      </c>
      <c r="AC7" s="38">
        <v>106.86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1103.49</v>
      </c>
      <c r="BG7" s="38">
        <v>995</v>
      </c>
      <c r="BH7" s="38">
        <v>991.87</v>
      </c>
      <c r="BI7" s="38">
        <v>144.84</v>
      </c>
      <c r="BJ7" s="38">
        <v>20.11</v>
      </c>
      <c r="BK7" s="38">
        <v>1696.96</v>
      </c>
      <c r="BL7" s="38">
        <v>1824.34</v>
      </c>
      <c r="BM7" s="38">
        <v>1604.64</v>
      </c>
      <c r="BN7" s="38">
        <v>1217.7</v>
      </c>
      <c r="BO7" s="38">
        <v>1048.23</v>
      </c>
      <c r="BP7" s="38">
        <v>682.78</v>
      </c>
      <c r="BQ7" s="38">
        <v>60.18</v>
      </c>
      <c r="BR7" s="38">
        <v>62.25</v>
      </c>
      <c r="BS7" s="38">
        <v>87.61</v>
      </c>
      <c r="BT7" s="38">
        <v>92.67</v>
      </c>
      <c r="BU7" s="38">
        <v>98.2</v>
      </c>
      <c r="BV7" s="38">
        <v>47.23</v>
      </c>
      <c r="BW7" s="38">
        <v>54.16</v>
      </c>
      <c r="BX7" s="38">
        <v>60.01</v>
      </c>
      <c r="BY7" s="38">
        <v>66.680000000000007</v>
      </c>
      <c r="BZ7" s="38">
        <v>78.92</v>
      </c>
      <c r="CA7" s="38">
        <v>100.91</v>
      </c>
      <c r="CB7" s="38">
        <v>260.77</v>
      </c>
      <c r="CC7" s="38">
        <v>252.89</v>
      </c>
      <c r="CD7" s="38">
        <v>180.06</v>
      </c>
      <c r="CE7" s="38">
        <v>169.97</v>
      </c>
      <c r="CF7" s="38">
        <v>160.58000000000001</v>
      </c>
      <c r="CG7" s="38">
        <v>351.41</v>
      </c>
      <c r="CH7" s="38">
        <v>307.56</v>
      </c>
      <c r="CI7" s="38">
        <v>277.67</v>
      </c>
      <c r="CJ7" s="38">
        <v>260.11</v>
      </c>
      <c r="CK7" s="38">
        <v>220.31</v>
      </c>
      <c r="CL7" s="38">
        <v>136.86000000000001</v>
      </c>
      <c r="CM7" s="38">
        <v>37.840000000000003</v>
      </c>
      <c r="CN7" s="38">
        <v>39.340000000000003</v>
      </c>
      <c r="CO7" s="38">
        <v>40.28</v>
      </c>
      <c r="CP7" s="38">
        <v>41.38</v>
      </c>
      <c r="CQ7" s="38">
        <v>42.41</v>
      </c>
      <c r="CR7" s="38">
        <v>43.53</v>
      </c>
      <c r="CS7" s="38">
        <v>39.869999999999997</v>
      </c>
      <c r="CT7" s="38">
        <v>41.28</v>
      </c>
      <c r="CU7" s="38">
        <v>41.45</v>
      </c>
      <c r="CV7" s="38">
        <v>49.68</v>
      </c>
      <c r="CW7" s="38">
        <v>58.98</v>
      </c>
      <c r="CX7" s="38">
        <v>78.66</v>
      </c>
      <c r="CY7" s="38">
        <v>82.85</v>
      </c>
      <c r="CZ7" s="38">
        <v>84.94</v>
      </c>
      <c r="DA7" s="38">
        <v>87.31</v>
      </c>
      <c r="DB7" s="38">
        <v>88.42</v>
      </c>
      <c r="DC7" s="38">
        <v>64.14</v>
      </c>
      <c r="DD7" s="38">
        <v>61.37</v>
      </c>
      <c r="DE7" s="38">
        <v>61.3</v>
      </c>
      <c r="DF7" s="38">
        <v>64.510000000000005</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1.1499999999999999</v>
      </c>
      <c r="EG7" s="38">
        <v>0</v>
      </c>
      <c r="EH7" s="38">
        <v>0</v>
      </c>
      <c r="EI7" s="38">
        <v>0</v>
      </c>
      <c r="EJ7" s="38">
        <v>0.17</v>
      </c>
      <c r="EK7" s="38">
        <v>0.2</v>
      </c>
      <c r="EL7" s="38">
        <v>0.19</v>
      </c>
      <c r="EM7" s="38">
        <v>7.0000000000000007E-2</v>
      </c>
      <c r="EN7" s="38">
        <v>0.12</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dcterms:created xsi:type="dcterms:W3CDTF">2019-12-05T05:07:45Z</dcterms:created>
  <dcterms:modified xsi:type="dcterms:W3CDTF">2020-01-21T02:54:02Z</dcterms:modified>
  <cp:category/>
</cp:coreProperties>
</file>