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yoshida-maki\Desktop\【R2.2.6〆】提出物\【R2.2.6_17：00〆】公営企業に係る経営比較分析表（平成30年度決算）の分析等について\19 小値賀町\提出\"/>
    </mc:Choice>
  </mc:AlternateContent>
  <workbookProtection workbookAlgorithmName="SHA-512" workbookHashValue="bcjolQCAvbUb189eX7yWfsJPKeqJwci/GOXRFStMdFGa+qsZYzOUInhyh/UoFcFtAZ5mzm47IFDZQKuB0RHtgA==" workbookSaltValue="8s922rMDUGKsOZj0x4OJGA==" workbookSpinCount="100000" lockStructure="1"/>
  <bookViews>
    <workbookView xWindow="0" yWindow="0" windowWidth="20490" windowHeight="756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AD8" i="4"/>
  <c r="P8" i="4"/>
  <c r="I8" i="4"/>
  <c r="B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<sst xmlns="http://schemas.openxmlformats.org/spreadsheetml/2006/main" count="228" uniqueCount="114">
  <si>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</si>
  <si>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</si>
  <si>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</si>
  <si>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</si>
  <si>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</si>
  <si>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</si>
  <si>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</si>
  <si>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</si>
  <si>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</si>
  <si>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</si>
  <si>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</si>
  <si>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</si>
  <si>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</si>
  <si>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</si>
  <si>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</si>
  <si>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</si>
  <si>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</si>
  <si>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</si>
  <si>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</si>
  <si>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</si>
  <si>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</si>
  <si>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</si>
  <si>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</si>
  <si>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</si>
  <si>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</si>
  <si>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</si>
  <si>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</si>
  <si>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</si>
  <si>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</si>
  <si>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</si>
  <si>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</si>
  <si>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</si>
  <si>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</si>
  <si>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</si>
  <si>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</si>
  <si>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</si>
  <si>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</si>
  <si>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</si>
  <si>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</si>
  <si>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</si>
  <si>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</si>
  <si>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</si>
  <si>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</si>
  <si>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</si>
  <si>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</si>
  <si>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</si>
  <si>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</si>
  <si>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</si>
  <si>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</si>
  <si>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</si>
  <si>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</si>
  <si>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</si>
  <si>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</si>
  <si>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</si>
  <si>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</si>
  <si>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</si>
  <si>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</si>
  <si>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</si>
  <si>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</si>
  <si>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</si>
  <si>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</si>
  <si>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</si>
  <si>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</si>
  <si>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</si>
  <si>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</si>
  <si>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</si>
  <si>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</si>
  <si>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</si>
  <si>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</si>
  <si>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</si>
  <si>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</si>
  <si>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</si>
  <si>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</si>
  <si>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</si>
  <si>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</si>
  <si>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</si>
  <si>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</si>
  <si>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</si>
  <si>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</si>
  <si>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</si>
  <si>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</si>
  <si>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</si>
  <si>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</si>
  <si>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</si>
  <si>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</si>
  <si>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</si>
  <si>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</si>
  <si>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</si>
  <si>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</si>
  <si>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</si>
  <si>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</si>
  <si>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</si>
  <si>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</si>
  <si>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</si>
  <si>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</si>
  <si>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</si>
  <si>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</si>
  <si>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</si>
  <si>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小値賀町</t>
  </si>
  <si>
    <t>法非適用</t>
  </si>
  <si>
    <t>下水道事業</t>
  </si>
  <si>
    <t>特定環境保全公共下水道</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</si>
  <si>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</si>
  <si>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</si>
  <si>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</si>
  <si>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</si>
  <si>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</si>
  <si>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</si>
  <si>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</si>
  <si>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</si>
  <si>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</si>
  <si>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施設については供用開始から１５年以上が経過しており、今後、施設や設備の老朽化が進行していくにあたり、多額の修繕・更新費用が問題となってくる。平成２８，２９年度においてストックマネジメント計画を策定しており、それを踏まえ国の補助を受けながら計画的に施設や設備の改善を図っていく。</t>
    <rPh sb="16" eb="17">
      <t>ネン</t>
    </rPh>
    <rPh sb="17" eb="19">
      <t>イジョウ</t>
    </rPh>
    <rPh sb="20" eb="22">
      <t>ケイカ</t>
    </rPh>
    <rPh sb="51" eb="53">
      <t>タガク</t>
    </rPh>
    <rPh sb="54" eb="56">
      <t>シュウゼン</t>
    </rPh>
    <rPh sb="57" eb="59">
      <t>コウシン</t>
    </rPh>
    <rPh sb="59" eb="61">
      <t>ヒヨウ</t>
    </rPh>
    <rPh sb="62" eb="64">
      <t>モンダイ</t>
    </rPh>
    <rPh sb="71" eb="73">
      <t>ヘイセイ</t>
    </rPh>
    <rPh sb="78" eb="79">
      <t>ネン</t>
    </rPh>
    <rPh sb="79" eb="80">
      <t>ド</t>
    </rPh>
    <rPh sb="107" eb="108">
      <t>フ</t>
    </rPh>
    <rPh sb="110" eb="111">
      <t>クニ</t>
    </rPh>
    <rPh sb="112" eb="114">
      <t>ホジョ</t>
    </rPh>
    <rPh sb="115" eb="116">
      <t>ウ</t>
    </rPh>
    <rPh sb="127" eb="129">
      <t>セツビ</t>
    </rPh>
    <rPh sb="130" eb="132">
      <t>カイゼン</t>
    </rPh>
    <rPh sb="133" eb="134">
      <t>ハカ</t>
    </rPh>
    <phoneticPr fontId="4"/>
  </si>
  <si>
    <t>　人口減少、高齢化が進む中で施設や設備の老朽化が進み、今後も、維持管理費や機器の更新などにより経費が多額となることが予想される。
　人口規模や地理的要因により、下水道使用料のみでの経営は困難であり、また人口減少により使用料収入は低下していくことが予想されるが、さらなる水洗化率の向上によって少しでも使用料収入の低下を抑え、効率的な維持管理や計画性のある更新事業を実施していく。</t>
    <rPh sb="17" eb="19">
      <t>セツビ</t>
    </rPh>
    <rPh sb="27" eb="29">
      <t>コンゴ</t>
    </rPh>
    <rPh sb="37" eb="39">
      <t>キキ</t>
    </rPh>
    <rPh sb="58" eb="60">
      <t>ヨソウ</t>
    </rPh>
    <rPh sb="66" eb="68">
      <t>ジンコウ</t>
    </rPh>
    <rPh sb="68" eb="70">
      <t>キボ</t>
    </rPh>
    <rPh sb="71" eb="74">
      <t>チリテキ</t>
    </rPh>
    <rPh sb="74" eb="76">
      <t>ヨウイン</t>
    </rPh>
    <rPh sb="101" eb="105">
      <t>ジンコウゲンショウ</t>
    </rPh>
    <rPh sb="108" eb="111">
      <t>シヨウリョウ</t>
    </rPh>
    <rPh sb="111" eb="113">
      <t>シュウニュウ</t>
    </rPh>
    <rPh sb="114" eb="116">
      <t>テイカ</t>
    </rPh>
    <rPh sb="123" eb="125">
      <t>ヨソウ</t>
    </rPh>
    <rPh sb="134" eb="137">
      <t>スイセンカ</t>
    </rPh>
    <rPh sb="137" eb="138">
      <t>リツ</t>
    </rPh>
    <rPh sb="139" eb="141">
      <t>コウジョウ</t>
    </rPh>
    <rPh sb="145" eb="146">
      <t>スコ</t>
    </rPh>
    <rPh sb="149" eb="152">
      <t>シヨウリョウ</t>
    </rPh>
    <rPh sb="152" eb="154">
      <t>シュウニュウ</t>
    </rPh>
    <rPh sb="155" eb="157">
      <t>テイカ</t>
    </rPh>
    <rPh sb="158" eb="159">
      <t>オサ</t>
    </rPh>
    <rPh sb="161" eb="164">
      <t>コウリツテキ</t>
    </rPh>
    <rPh sb="165" eb="167">
      <t>イジ</t>
    </rPh>
    <rPh sb="167" eb="169">
      <t>カンリ</t>
    </rPh>
    <rPh sb="176" eb="178">
      <t>コウシン</t>
    </rPh>
    <rPh sb="178" eb="180">
      <t>ジギョウ</t>
    </rPh>
    <rPh sb="181" eb="183">
      <t>ジッシ</t>
    </rPh>
    <phoneticPr fontId="4"/>
  </si>
  <si>
    <t>　特定環境保全公共下水道は、平成１６年に供用を開始し、平成３０年度末で水洗化率は７６％となっており、順当に伸びている。
　「経費回収率」や「汚水処理原価」は類似団体平均値並みであり、「施設利用率」は例年どおり上回っている。
　事業債の償還金が多額であり経営状況としては一般会計からの多額の繰入金により赤字分を補填している。
　平成２８年度に策定した経営戦略をもとに、さらなる水洗化率の向上を図り、経営の健全化・効率化に努める。</t>
    <rPh sb="1" eb="3">
      <t>トクテイ</t>
    </rPh>
    <rPh sb="3" eb="5">
      <t>カンキョウ</t>
    </rPh>
    <rPh sb="5" eb="7">
      <t>ホゼン</t>
    </rPh>
    <rPh sb="7" eb="9">
      <t>コウキョウ</t>
    </rPh>
    <rPh sb="9" eb="12">
      <t>ゲスイドウ</t>
    </rPh>
    <rPh sb="14" eb="16">
      <t>ヘイセイ</t>
    </rPh>
    <rPh sb="18" eb="19">
      <t>ネン</t>
    </rPh>
    <rPh sb="20" eb="22">
      <t>キョウヨウ</t>
    </rPh>
    <rPh sb="23" eb="25">
      <t>カイシ</t>
    </rPh>
    <rPh sb="27" eb="29">
      <t>ヘイセイ</t>
    </rPh>
    <rPh sb="31" eb="34">
      <t>ネンドマツ</t>
    </rPh>
    <rPh sb="35" eb="38">
      <t>スイセンカ</t>
    </rPh>
    <rPh sb="38" eb="39">
      <t>リツ</t>
    </rPh>
    <rPh sb="50" eb="52">
      <t>ジュントウ</t>
    </rPh>
    <rPh sb="53" eb="54">
      <t>ノ</t>
    </rPh>
    <rPh sb="62" eb="64">
      <t>ケイヒ</t>
    </rPh>
    <rPh sb="64" eb="66">
      <t>カイシュウ</t>
    </rPh>
    <rPh sb="66" eb="67">
      <t>リツ</t>
    </rPh>
    <rPh sb="70" eb="72">
      <t>オスイ</t>
    </rPh>
    <rPh sb="72" eb="74">
      <t>ショリ</t>
    </rPh>
    <rPh sb="74" eb="76">
      <t>ゲンカ</t>
    </rPh>
    <rPh sb="78" eb="80">
      <t>ルイジ</t>
    </rPh>
    <rPh sb="80" eb="82">
      <t>ダンタイ</t>
    </rPh>
    <rPh sb="82" eb="84">
      <t>ヘイキン</t>
    </rPh>
    <rPh sb="84" eb="85">
      <t>チ</t>
    </rPh>
    <rPh sb="85" eb="86">
      <t>ナ</t>
    </rPh>
    <rPh sb="92" eb="94">
      <t>シセツ</t>
    </rPh>
    <rPh sb="94" eb="97">
      <t>リヨウリツ</t>
    </rPh>
    <rPh sb="99" eb="101">
      <t>レイネン</t>
    </rPh>
    <rPh sb="104" eb="106">
      <t>ウワマワ</t>
    </rPh>
    <rPh sb="113" eb="116">
      <t>ジギョウサイ</t>
    </rPh>
    <rPh sb="117" eb="119">
      <t>ショウカン</t>
    </rPh>
    <rPh sb="119" eb="120">
      <t>キン</t>
    </rPh>
    <rPh sb="121" eb="123">
      <t>タガク</t>
    </rPh>
    <rPh sb="126" eb="128">
      <t>ケイエイ</t>
    </rPh>
    <rPh sb="128" eb="130">
      <t>ジョウキョウ</t>
    </rPh>
    <rPh sb="134" eb="136">
      <t>イッパン</t>
    </rPh>
    <rPh sb="136" eb="138">
      <t>カイケイ</t>
    </rPh>
    <rPh sb="141" eb="143">
      <t>タガク</t>
    </rPh>
    <rPh sb="144" eb="146">
      <t>クリイレ</t>
    </rPh>
    <rPh sb="146" eb="147">
      <t>キン</t>
    </rPh>
    <rPh sb="150" eb="152">
      <t>アカジ</t>
    </rPh>
    <rPh sb="152" eb="153">
      <t>ブン</t>
    </rPh>
    <rPh sb="154" eb="156">
      <t>ホテン</t>
    </rPh>
    <rPh sb="163" eb="165">
      <t>ヘイセイ</t>
    </rPh>
    <rPh sb="167" eb="169">
      <t>ネンド</t>
    </rPh>
    <rPh sb="170" eb="172">
      <t>サクテイ</t>
    </rPh>
    <rPh sb="174" eb="176">
      <t>ケイエイ</t>
    </rPh>
    <rPh sb="176" eb="178">
      <t>センリャク</t>
    </rPh>
    <rPh sb="187" eb="190">
      <t>スイセンカ</t>
    </rPh>
    <rPh sb="190" eb="191">
      <t>リツ</t>
    </rPh>
    <rPh sb="192" eb="194">
      <t>コウジョウ</t>
    </rPh>
    <rPh sb="195" eb="196">
      <t>ハカ</t>
    </rPh>
    <rPh sb="198" eb="200">
      <t>ケイエイ</t>
    </rPh>
    <rPh sb="201" eb="204">
      <t>ケンゼンカ</t>
    </rPh>
    <rPh sb="205" eb="208">
      <t>コウリツカ</t>
    </rPh>
    <rPh sb="209" eb="210">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</si>
</sst>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CCB-4CFB-8C48-53105FE8DC9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0.26</c:v>
                </c:pt>
                <c:pt idx="2">
                  <c:v>0.13</c:v>
                </c:pt>
                <c:pt idx="3">
                  <c:v>0.13</c:v>
                </c:pt>
                <c:pt idx="4">
                  <c:v>0.09</c:v>
                </c:pt>
              </c:numCache>
            </c:numRef>
          </c:val>
          <c:smooth val="0"/>
          <c:extLst>
            <c:ext xmlns:c16="http://schemas.microsoft.com/office/drawing/2014/chart" uri="{C3380CC4-5D6E-409C-BE32-E72D297353CC}">
              <c16:uniqueId val="{00000001-BCCB-4CFB-8C48-53105FE8DC9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45.45</c:v>
                </c:pt>
                <c:pt idx="1">
                  <c:v>46.73</c:v>
                </c:pt>
                <c:pt idx="2">
                  <c:v>49.82</c:v>
                </c:pt>
                <c:pt idx="3">
                  <c:v>51.45</c:v>
                </c:pt>
                <c:pt idx="4">
                  <c:v>50.55</c:v>
                </c:pt>
              </c:numCache>
            </c:numRef>
          </c:val>
          <c:extLst>
            <c:ext xmlns:c16="http://schemas.microsoft.com/office/drawing/2014/chart" uri="{C3380CC4-5D6E-409C-BE32-E72D297353CC}">
              <c16:uniqueId val="{00000000-63D3-4D4A-A710-D9126D92888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34.74</c:v>
                </c:pt>
                <c:pt idx="1">
                  <c:v>36.65</c:v>
                </c:pt>
                <c:pt idx="2">
                  <c:v>37.72</c:v>
                </c:pt>
                <c:pt idx="3">
                  <c:v>37.08</c:v>
                </c:pt>
                <c:pt idx="4">
                  <c:v>37.46</c:v>
                </c:pt>
              </c:numCache>
            </c:numRef>
          </c:val>
          <c:smooth val="0"/>
          <c:extLst>
            <c:ext xmlns:c16="http://schemas.microsoft.com/office/drawing/2014/chart" uri="{C3380CC4-5D6E-409C-BE32-E72D297353CC}">
              <c16:uniqueId val="{00000001-63D3-4D4A-A710-D9126D92888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68.239999999999995</c:v>
                </c:pt>
                <c:pt idx="1">
                  <c:v>69.540000000000006</c:v>
                </c:pt>
                <c:pt idx="2">
                  <c:v>73.27</c:v>
                </c:pt>
                <c:pt idx="3">
                  <c:v>75.069999999999993</c:v>
                </c:pt>
                <c:pt idx="4">
                  <c:v>75.95</c:v>
                </c:pt>
              </c:numCache>
            </c:numRef>
          </c:val>
          <c:extLst>
            <c:ext xmlns:c16="http://schemas.microsoft.com/office/drawing/2014/chart" uri="{C3380CC4-5D6E-409C-BE32-E72D297353CC}">
              <c16:uniqueId val="{00000000-56B7-451A-846E-78DB937DBE7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70.14</c:v>
                </c:pt>
                <c:pt idx="1">
                  <c:v>68.83</c:v>
                </c:pt>
                <c:pt idx="2">
                  <c:v>68.459999999999994</c:v>
                </c:pt>
                <c:pt idx="3">
                  <c:v>67.22</c:v>
                </c:pt>
                <c:pt idx="4">
                  <c:v>67.459999999999994</c:v>
                </c:pt>
              </c:numCache>
            </c:numRef>
          </c:val>
          <c:smooth val="0"/>
          <c:extLst>
            <c:ext xmlns:c16="http://schemas.microsoft.com/office/drawing/2014/chart" uri="{C3380CC4-5D6E-409C-BE32-E72D297353CC}">
              <c16:uniqueId val="{00000001-56B7-451A-846E-78DB937DBE7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50.4</c:v>
                </c:pt>
                <c:pt idx="1">
                  <c:v>43.62</c:v>
                </c:pt>
                <c:pt idx="2">
                  <c:v>86.49</c:v>
                </c:pt>
                <c:pt idx="3">
                  <c:v>69.14</c:v>
                </c:pt>
                <c:pt idx="4">
                  <c:v>77.489999999999995</c:v>
                </c:pt>
              </c:numCache>
            </c:numRef>
          </c:val>
          <c:extLst>
            <c:ext xmlns:c16="http://schemas.microsoft.com/office/drawing/2014/chart" uri="{C3380CC4-5D6E-409C-BE32-E72D297353CC}">
              <c16:uniqueId val="{00000000-0EB3-4142-8099-70C2FE180C4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EB3-4142-8099-70C2FE180C4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1CD-4216-9FCC-4C9C4E4D803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1CD-4216-9FCC-4C9C4E4D803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878-4028-A992-631C43206B4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878-4028-A992-631C43206B4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06D-4BF3-83FA-938E493ABC1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06D-4BF3-83FA-938E493ABC1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40D-435F-87EF-A75735226D6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40D-435F-87EF-A75735226D6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formatCode="#,##0.00;&quot;△&quot;#,##0.00;&quot;-&quot;">
                  <c:v>2670.36</c:v>
                </c:pt>
                <c:pt idx="3" formatCode="#,##0.00;&quot;△&quot;#,##0.00;&quot;-&quot;">
                  <c:v>2687.49</c:v>
                </c:pt>
                <c:pt idx="4" formatCode="#,##0.00;&quot;△&quot;#,##0.00;&quot;-&quot;">
                  <c:v>2546.37</c:v>
                </c:pt>
              </c:numCache>
            </c:numRef>
          </c:val>
          <c:extLst>
            <c:ext xmlns:c16="http://schemas.microsoft.com/office/drawing/2014/chart" uri="{C3380CC4-5D6E-409C-BE32-E72D297353CC}">
              <c16:uniqueId val="{00000000-9ED5-400D-9605-B1A044BED74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1671.86</c:v>
                </c:pt>
                <c:pt idx="1">
                  <c:v>1673.47</c:v>
                </c:pt>
                <c:pt idx="2">
                  <c:v>1592.72</c:v>
                </c:pt>
                <c:pt idx="3">
                  <c:v>1223.96</c:v>
                </c:pt>
                <c:pt idx="4">
                  <c:v>1269.1500000000001</c:v>
                </c:pt>
              </c:numCache>
            </c:numRef>
          </c:val>
          <c:smooth val="0"/>
          <c:extLst>
            <c:ext xmlns:c16="http://schemas.microsoft.com/office/drawing/2014/chart" uri="{C3380CC4-5D6E-409C-BE32-E72D297353CC}">
              <c16:uniqueId val="{00000001-9ED5-400D-9605-B1A044BED74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41.93</c:v>
                </c:pt>
                <c:pt idx="1">
                  <c:v>76.040000000000006</c:v>
                </c:pt>
                <c:pt idx="2">
                  <c:v>56.46</c:v>
                </c:pt>
                <c:pt idx="3">
                  <c:v>66.97</c:v>
                </c:pt>
                <c:pt idx="4">
                  <c:v>69.58</c:v>
                </c:pt>
              </c:numCache>
            </c:numRef>
          </c:val>
          <c:extLst>
            <c:ext xmlns:c16="http://schemas.microsoft.com/office/drawing/2014/chart" uri="{C3380CC4-5D6E-409C-BE32-E72D297353CC}">
              <c16:uniqueId val="{00000000-78CA-4CDB-A765-7C1AC19CDA8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50.54</c:v>
                </c:pt>
                <c:pt idx="1">
                  <c:v>49.22</c:v>
                </c:pt>
                <c:pt idx="2">
                  <c:v>53.7</c:v>
                </c:pt>
                <c:pt idx="3">
                  <c:v>61.54</c:v>
                </c:pt>
                <c:pt idx="4">
                  <c:v>63.97</c:v>
                </c:pt>
              </c:numCache>
            </c:numRef>
          </c:val>
          <c:smooth val="0"/>
          <c:extLst>
            <c:ext xmlns:c16="http://schemas.microsoft.com/office/drawing/2014/chart" uri="{C3380CC4-5D6E-409C-BE32-E72D297353CC}">
              <c16:uniqueId val="{00000001-78CA-4CDB-A765-7C1AC19CDA8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417.17</c:v>
                </c:pt>
                <c:pt idx="1">
                  <c:v>231.6</c:v>
                </c:pt>
                <c:pt idx="2">
                  <c:v>310.43</c:v>
                </c:pt>
                <c:pt idx="3">
                  <c:v>263.06</c:v>
                </c:pt>
                <c:pt idx="4">
                  <c:v>254.25</c:v>
                </c:pt>
              </c:numCache>
            </c:numRef>
          </c:val>
          <c:extLst>
            <c:ext xmlns:c16="http://schemas.microsoft.com/office/drawing/2014/chart" uri="{C3380CC4-5D6E-409C-BE32-E72D297353CC}">
              <c16:uniqueId val="{00000000-6A74-4E1F-B04C-EABDA074AE9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320.36</c:v>
                </c:pt>
                <c:pt idx="1">
                  <c:v>332.02</c:v>
                </c:pt>
                <c:pt idx="2">
                  <c:v>300.35000000000002</c:v>
                </c:pt>
                <c:pt idx="3">
                  <c:v>267.86</c:v>
                </c:pt>
                <c:pt idx="4">
                  <c:v>256.82</c:v>
                </c:pt>
              </c:numCache>
            </c:numRef>
          </c:val>
          <c:smooth val="0"/>
          <c:extLst>
            <c:ext xmlns:c16="http://schemas.microsoft.com/office/drawing/2014/chart" uri="{C3380CC4-5D6E-409C-BE32-E72D297353CC}">
              <c16:uniqueId val="{00000001-6A74-4E1F-B04C-EABDA074AE9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S10" zoomScale="75" zoomScaleNormal="7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長崎県　小値賀町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D3</v>
      </c>
      <c r="X8" s="71"/>
      <c r="Y8" s="71"/>
      <c r="Z8" s="71"/>
      <c r="AA8" s="71"/>
      <c r="AB8" s="71"/>
      <c r="AC8" s="71"/>
      <c r="AD8" s="72" t="str">
        <f>データ!$M$6</f>
        <v>非設置</v>
      </c>
      <c r="AE8" s="72"/>
      <c r="AF8" s="72"/>
      <c r="AG8" s="72"/>
      <c r="AH8" s="72"/>
      <c r="AI8" s="72"/>
      <c r="AJ8" s="72"/>
      <c r="AK8" s="3"/>
      <c r="AL8" s="68">
        <f>データ!S6</f>
        <v>2453</v>
      </c>
      <c r="AM8" s="68"/>
      <c r="AN8" s="68"/>
      <c r="AO8" s="68"/>
      <c r="AP8" s="68"/>
      <c r="AQ8" s="68"/>
      <c r="AR8" s="68"/>
      <c r="AS8" s="68"/>
      <c r="AT8" s="67">
        <f>データ!T6</f>
        <v>25.52</v>
      </c>
      <c r="AU8" s="67"/>
      <c r="AV8" s="67"/>
      <c r="AW8" s="67"/>
      <c r="AX8" s="67"/>
      <c r="AY8" s="67"/>
      <c r="AZ8" s="67"/>
      <c r="BA8" s="67"/>
      <c r="BB8" s="67">
        <f>データ!U6</f>
        <v>96.12</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56.1</v>
      </c>
      <c r="Q10" s="67"/>
      <c r="R10" s="67"/>
      <c r="S10" s="67"/>
      <c r="T10" s="67"/>
      <c r="U10" s="67"/>
      <c r="V10" s="67"/>
      <c r="W10" s="67">
        <f>データ!Q6</f>
        <v>100</v>
      </c>
      <c r="X10" s="67"/>
      <c r="Y10" s="67"/>
      <c r="Z10" s="67"/>
      <c r="AA10" s="67"/>
      <c r="AB10" s="67"/>
      <c r="AC10" s="67"/>
      <c r="AD10" s="68">
        <f>データ!R6</f>
        <v>3130</v>
      </c>
      <c r="AE10" s="68"/>
      <c r="AF10" s="68"/>
      <c r="AG10" s="68"/>
      <c r="AH10" s="68"/>
      <c r="AI10" s="68"/>
      <c r="AJ10" s="68"/>
      <c r="AK10" s="2"/>
      <c r="AL10" s="68">
        <f>データ!V6</f>
        <v>1347</v>
      </c>
      <c r="AM10" s="68"/>
      <c r="AN10" s="68"/>
      <c r="AO10" s="68"/>
      <c r="AP10" s="68"/>
      <c r="AQ10" s="68"/>
      <c r="AR10" s="68"/>
      <c r="AS10" s="68"/>
      <c r="AT10" s="67">
        <f>データ!W6</f>
        <v>0.65</v>
      </c>
      <c r="AU10" s="67"/>
      <c r="AV10" s="67"/>
      <c r="AW10" s="67"/>
      <c r="AX10" s="67"/>
      <c r="AY10" s="67"/>
      <c r="AZ10" s="67"/>
      <c r="BA10" s="67"/>
      <c r="BB10" s="67">
        <f>データ!X6</f>
        <v>2072.31</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113</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111</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112</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【1,209.40】</v>
      </c>
      <c r="I86" s="26" t="str">
        <f>データ!CA6</f>
        <v>【74.48】</v>
      </c>
      <c r="J86" s="26" t="str">
        <f>データ!CL6</f>
        <v>【219.46】</v>
      </c>
      <c r="K86" s="26" t="str">
        <f>データ!CW6</f>
        <v>【42.82】</v>
      </c>
      <c r="L86" s="26" t="str">
        <f>データ!DH6</f>
        <v>【83.36】</v>
      </c>
      <c r="M86" s="26" t="s">
        <v>44</v>
      </c>
      <c r="N86" s="26" t="s">
        <v>44</v>
      </c>
      <c r="O86" s="26" t="str">
        <f>データ!EO6</f>
        <v>【0.12】</v>
      </c>
    </row>
  </sheetData>
  <sheetProtection algorithmName="SHA-512" hashValue="mRgVEPxrEEDLit0F9JpcBXusg51Pz9HQtimLMdLiaNaB7hpzdySHsRQP1mjYQ+c38J4i4LFrz9MiihDqfebFkg==" saltValue="J7L7CeWJATzxeVTNE1g5f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423831</v>
      </c>
      <c r="D6" s="33">
        <f t="shared" si="3"/>
        <v>47</v>
      </c>
      <c r="E6" s="33">
        <f t="shared" si="3"/>
        <v>17</v>
      </c>
      <c r="F6" s="33">
        <f t="shared" si="3"/>
        <v>4</v>
      </c>
      <c r="G6" s="33">
        <f t="shared" si="3"/>
        <v>0</v>
      </c>
      <c r="H6" s="33" t="str">
        <f t="shared" si="3"/>
        <v>長崎県　小値賀町</v>
      </c>
      <c r="I6" s="33" t="str">
        <f t="shared" si="3"/>
        <v>法非適用</v>
      </c>
      <c r="J6" s="33" t="str">
        <f t="shared" si="3"/>
        <v>下水道事業</v>
      </c>
      <c r="K6" s="33" t="str">
        <f t="shared" si="3"/>
        <v>特定環境保全公共下水道</v>
      </c>
      <c r="L6" s="33" t="str">
        <f t="shared" si="3"/>
        <v>D3</v>
      </c>
      <c r="M6" s="33" t="str">
        <f t="shared" si="3"/>
        <v>非設置</v>
      </c>
      <c r="N6" s="34" t="str">
        <f t="shared" si="3"/>
        <v>-</v>
      </c>
      <c r="O6" s="34" t="str">
        <f t="shared" si="3"/>
        <v>該当数値なし</v>
      </c>
      <c r="P6" s="34">
        <f t="shared" si="3"/>
        <v>56.1</v>
      </c>
      <c r="Q6" s="34">
        <f t="shared" si="3"/>
        <v>100</v>
      </c>
      <c r="R6" s="34">
        <f t="shared" si="3"/>
        <v>3130</v>
      </c>
      <c r="S6" s="34">
        <f t="shared" si="3"/>
        <v>2453</v>
      </c>
      <c r="T6" s="34">
        <f t="shared" si="3"/>
        <v>25.52</v>
      </c>
      <c r="U6" s="34">
        <f t="shared" si="3"/>
        <v>96.12</v>
      </c>
      <c r="V6" s="34">
        <f t="shared" si="3"/>
        <v>1347</v>
      </c>
      <c r="W6" s="34">
        <f t="shared" si="3"/>
        <v>0.65</v>
      </c>
      <c r="X6" s="34">
        <f t="shared" si="3"/>
        <v>2072.31</v>
      </c>
      <c r="Y6" s="35">
        <f>IF(Y7="",NA(),Y7)</f>
        <v>50.4</v>
      </c>
      <c r="Z6" s="35">
        <f t="shared" ref="Z6:AH6" si="4">IF(Z7="",NA(),Z7)</f>
        <v>43.62</v>
      </c>
      <c r="AA6" s="35">
        <f t="shared" si="4"/>
        <v>86.49</v>
      </c>
      <c r="AB6" s="35">
        <f t="shared" si="4"/>
        <v>69.14</v>
      </c>
      <c r="AC6" s="35">
        <f t="shared" si="4"/>
        <v>77.489999999999995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5">
        <f t="shared" si="7"/>
        <v>2670.36</v>
      </c>
      <c r="BI6" s="35">
        <f t="shared" si="7"/>
        <v>2687.49</v>
      </c>
      <c r="BJ6" s="35">
        <f t="shared" si="7"/>
        <v>2546.37</v>
      </c>
      <c r="BK6" s="35">
        <f t="shared" si="7"/>
        <v>1671.86</v>
      </c>
      <c r="BL6" s="35">
        <f t="shared" si="7"/>
        <v>1673.47</v>
      </c>
      <c r="BM6" s="35">
        <f t="shared" si="7"/>
        <v>1592.72</v>
      </c>
      <c r="BN6" s="35">
        <f t="shared" si="7"/>
        <v>1223.96</v>
      </c>
      <c r="BO6" s="35">
        <f t="shared" si="7"/>
        <v>1269.1500000000001</v>
      </c>
      <c r="BP6" s="34" t="str">
        <f>IF(BP7="","",IF(BP7="-","【-】","【"&amp;SUBSTITUTE(TEXT(BP7,"#,##0.00"),"-","△")&amp;"】"))</f>
        <v>【1,209.40】</v>
      </c>
      <c r="BQ6" s="35">
        <f>IF(BQ7="",NA(),BQ7)</f>
        <v>41.93</v>
      </c>
      <c r="BR6" s="35">
        <f t="shared" ref="BR6:BZ6" si="8">IF(BR7="",NA(),BR7)</f>
        <v>76.040000000000006</v>
      </c>
      <c r="BS6" s="35">
        <f t="shared" si="8"/>
        <v>56.46</v>
      </c>
      <c r="BT6" s="35">
        <f t="shared" si="8"/>
        <v>66.97</v>
      </c>
      <c r="BU6" s="35">
        <f t="shared" si="8"/>
        <v>69.58</v>
      </c>
      <c r="BV6" s="35">
        <f t="shared" si="8"/>
        <v>50.54</v>
      </c>
      <c r="BW6" s="35">
        <f t="shared" si="8"/>
        <v>49.22</v>
      </c>
      <c r="BX6" s="35">
        <f t="shared" si="8"/>
        <v>53.7</v>
      </c>
      <c r="BY6" s="35">
        <f t="shared" si="8"/>
        <v>61.54</v>
      </c>
      <c r="BZ6" s="35">
        <f t="shared" si="8"/>
        <v>63.97</v>
      </c>
      <c r="CA6" s="34" t="str">
        <f>IF(CA7="","",IF(CA7="-","【-】","【"&amp;SUBSTITUTE(TEXT(CA7,"#,##0.00"),"-","△")&amp;"】"))</f>
        <v>【74.48】</v>
      </c>
      <c r="CB6" s="35">
        <f>IF(CB7="",NA(),CB7)</f>
        <v>417.17</v>
      </c>
      <c r="CC6" s="35">
        <f t="shared" ref="CC6:CK6" si="9">IF(CC7="",NA(),CC7)</f>
        <v>231.6</v>
      </c>
      <c r="CD6" s="35">
        <f t="shared" si="9"/>
        <v>310.43</v>
      </c>
      <c r="CE6" s="35">
        <f t="shared" si="9"/>
        <v>263.06</v>
      </c>
      <c r="CF6" s="35">
        <f t="shared" si="9"/>
        <v>254.25</v>
      </c>
      <c r="CG6" s="35">
        <f t="shared" si="9"/>
        <v>320.36</v>
      </c>
      <c r="CH6" s="35">
        <f t="shared" si="9"/>
        <v>332.02</v>
      </c>
      <c r="CI6" s="35">
        <f t="shared" si="9"/>
        <v>300.35000000000002</v>
      </c>
      <c r="CJ6" s="35">
        <f t="shared" si="9"/>
        <v>267.86</v>
      </c>
      <c r="CK6" s="35">
        <f t="shared" si="9"/>
        <v>256.82</v>
      </c>
      <c r="CL6" s="34" t="str">
        <f>IF(CL7="","",IF(CL7="-","【-】","【"&amp;SUBSTITUTE(TEXT(CL7,"#,##0.00"),"-","△")&amp;"】"))</f>
        <v>【219.46】</v>
      </c>
      <c r="CM6" s="35">
        <f>IF(CM7="",NA(),CM7)</f>
        <v>45.45</v>
      </c>
      <c r="CN6" s="35">
        <f t="shared" ref="CN6:CV6" si="10">IF(CN7="",NA(),CN7)</f>
        <v>46.73</v>
      </c>
      <c r="CO6" s="35">
        <f t="shared" si="10"/>
        <v>49.82</v>
      </c>
      <c r="CP6" s="35">
        <f t="shared" si="10"/>
        <v>51.45</v>
      </c>
      <c r="CQ6" s="35">
        <f t="shared" si="10"/>
        <v>50.55</v>
      </c>
      <c r="CR6" s="35">
        <f t="shared" si="10"/>
        <v>34.74</v>
      </c>
      <c r="CS6" s="35">
        <f t="shared" si="10"/>
        <v>36.65</v>
      </c>
      <c r="CT6" s="35">
        <f t="shared" si="10"/>
        <v>37.72</v>
      </c>
      <c r="CU6" s="35">
        <f t="shared" si="10"/>
        <v>37.08</v>
      </c>
      <c r="CV6" s="35">
        <f t="shared" si="10"/>
        <v>37.46</v>
      </c>
      <c r="CW6" s="34" t="str">
        <f>IF(CW7="","",IF(CW7="-","【-】","【"&amp;SUBSTITUTE(TEXT(CW7,"#,##0.00"),"-","△")&amp;"】"))</f>
        <v>【42.82】</v>
      </c>
      <c r="CX6" s="35">
        <f>IF(CX7="",NA(),CX7)</f>
        <v>68.239999999999995</v>
      </c>
      <c r="CY6" s="35">
        <f t="shared" ref="CY6:DG6" si="11">IF(CY7="",NA(),CY7)</f>
        <v>69.540000000000006</v>
      </c>
      <c r="CZ6" s="35">
        <f t="shared" si="11"/>
        <v>73.27</v>
      </c>
      <c r="DA6" s="35">
        <f t="shared" si="11"/>
        <v>75.069999999999993</v>
      </c>
      <c r="DB6" s="35">
        <f t="shared" si="11"/>
        <v>75.95</v>
      </c>
      <c r="DC6" s="35">
        <f t="shared" si="11"/>
        <v>70.14</v>
      </c>
      <c r="DD6" s="35">
        <f t="shared" si="11"/>
        <v>68.83</v>
      </c>
      <c r="DE6" s="35">
        <f t="shared" si="11"/>
        <v>68.459999999999994</v>
      </c>
      <c r="DF6" s="35">
        <f t="shared" si="11"/>
        <v>67.22</v>
      </c>
      <c r="DG6" s="35">
        <f t="shared" si="11"/>
        <v>67.459999999999994</v>
      </c>
      <c r="DH6" s="34" t="str">
        <f>IF(DH7="","",IF(DH7="-","【-】","【"&amp;SUBSTITUTE(TEXT(DH7,"#,##0.00"),"-","△")&amp;"】"))</f>
        <v>【83.36】</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0.08</v>
      </c>
      <c r="EK6" s="35">
        <f t="shared" si="14"/>
        <v>0.26</v>
      </c>
      <c r="EL6" s="35">
        <f t="shared" si="14"/>
        <v>0.13</v>
      </c>
      <c r="EM6" s="35">
        <f t="shared" si="14"/>
        <v>0.13</v>
      </c>
      <c r="EN6" s="35">
        <f t="shared" si="14"/>
        <v>0.09</v>
      </c>
      <c r="EO6" s="34" t="str">
        <f>IF(EO7="","",IF(EO7="-","【-】","【"&amp;SUBSTITUTE(TEXT(EO7,"#,##0.00"),"-","△")&amp;"】"))</f>
        <v>【0.12】</v>
      </c>
    </row>
    <row r="7" spans="1:145" s="36" customFormat="1" x14ac:dyDescent="0.15">
      <c r="A7" s="28"/>
      <c r="B7" s="37">
        <v>2018</v>
      </c>
      <c r="C7" s="37">
        <v>423831</v>
      </c>
      <c r="D7" s="37">
        <v>47</v>
      </c>
      <c r="E7" s="37">
        <v>17</v>
      </c>
      <c r="F7" s="37">
        <v>4</v>
      </c>
      <c r="G7" s="37">
        <v>0</v>
      </c>
      <c r="H7" s="37" t="s">
        <v>98</v>
      </c>
      <c r="I7" s="37" t="s">
        <v>99</v>
      </c>
      <c r="J7" s="37" t="s">
        <v>100</v>
      </c>
      <c r="K7" s="37" t="s">
        <v>101</v>
      </c>
      <c r="L7" s="37" t="s">
        <v>102</v>
      </c>
      <c r="M7" s="37" t="s">
        <v>103</v>
      </c>
      <c r="N7" s="38" t="s">
        <v>104</v>
      </c>
      <c r="O7" s="38" t="s">
        <v>105</v>
      </c>
      <c r="P7" s="38">
        <v>56.1</v>
      </c>
      <c r="Q7" s="38">
        <v>100</v>
      </c>
      <c r="R7" s="38">
        <v>3130</v>
      </c>
      <c r="S7" s="38">
        <v>2453</v>
      </c>
      <c r="T7" s="38">
        <v>25.52</v>
      </c>
      <c r="U7" s="38">
        <v>96.12</v>
      </c>
      <c r="V7" s="38">
        <v>1347</v>
      </c>
      <c r="W7" s="38">
        <v>0.65</v>
      </c>
      <c r="X7" s="38">
        <v>2072.31</v>
      </c>
      <c r="Y7" s="38">
        <v>50.4</v>
      </c>
      <c r="Z7" s="38">
        <v>43.62</v>
      </c>
      <c r="AA7" s="38">
        <v>86.49</v>
      </c>
      <c r="AB7" s="38">
        <v>69.14</v>
      </c>
      <c r="AC7" s="38">
        <v>77.489999999999995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2670.36</v>
      </c>
      <c r="BI7" s="38">
        <v>2687.49</v>
      </c>
      <c r="BJ7" s="38">
        <v>2546.37</v>
      </c>
      <c r="BK7" s="38">
        <v>1671.86</v>
      </c>
      <c r="BL7" s="38">
        <v>1673.47</v>
      </c>
      <c r="BM7" s="38">
        <v>1592.72</v>
      </c>
      <c r="BN7" s="38">
        <v>1223.96</v>
      </c>
      <c r="BO7" s="38">
        <v>1269.1500000000001</v>
      </c>
      <c r="BP7" s="38">
        <v>1209.4000000000001</v>
      </c>
      <c r="BQ7" s="38">
        <v>41.93</v>
      </c>
      <c r="BR7" s="38">
        <v>76.040000000000006</v>
      </c>
      <c r="BS7" s="38">
        <v>56.46</v>
      </c>
      <c r="BT7" s="38">
        <v>66.97</v>
      </c>
      <c r="BU7" s="38">
        <v>69.58</v>
      </c>
      <c r="BV7" s="38">
        <v>50.54</v>
      </c>
      <c r="BW7" s="38">
        <v>49.22</v>
      </c>
      <c r="BX7" s="38">
        <v>53.7</v>
      </c>
      <c r="BY7" s="38">
        <v>61.54</v>
      </c>
      <c r="BZ7" s="38">
        <v>63.97</v>
      </c>
      <c r="CA7" s="38">
        <v>74.48</v>
      </c>
      <c r="CB7" s="38">
        <v>417.17</v>
      </c>
      <c r="CC7" s="38">
        <v>231.6</v>
      </c>
      <c r="CD7" s="38">
        <v>310.43</v>
      </c>
      <c r="CE7" s="38">
        <v>263.06</v>
      </c>
      <c r="CF7" s="38">
        <v>254.25</v>
      </c>
      <c r="CG7" s="38">
        <v>320.36</v>
      </c>
      <c r="CH7" s="38">
        <v>332.02</v>
      </c>
      <c r="CI7" s="38">
        <v>300.35000000000002</v>
      </c>
      <c r="CJ7" s="38">
        <v>267.86</v>
      </c>
      <c r="CK7" s="38">
        <v>256.82</v>
      </c>
      <c r="CL7" s="38">
        <v>219.46</v>
      </c>
      <c r="CM7" s="38">
        <v>45.45</v>
      </c>
      <c r="CN7" s="38">
        <v>46.73</v>
      </c>
      <c r="CO7" s="38">
        <v>49.82</v>
      </c>
      <c r="CP7" s="38">
        <v>51.45</v>
      </c>
      <c r="CQ7" s="38">
        <v>50.55</v>
      </c>
      <c r="CR7" s="38">
        <v>34.74</v>
      </c>
      <c r="CS7" s="38">
        <v>36.65</v>
      </c>
      <c r="CT7" s="38">
        <v>37.72</v>
      </c>
      <c r="CU7" s="38">
        <v>37.08</v>
      </c>
      <c r="CV7" s="38">
        <v>37.46</v>
      </c>
      <c r="CW7" s="38">
        <v>42.82</v>
      </c>
      <c r="CX7" s="38">
        <v>68.239999999999995</v>
      </c>
      <c r="CY7" s="38">
        <v>69.540000000000006</v>
      </c>
      <c r="CZ7" s="38">
        <v>73.27</v>
      </c>
      <c r="DA7" s="38">
        <v>75.069999999999993</v>
      </c>
      <c r="DB7" s="38">
        <v>75.95</v>
      </c>
      <c r="DC7" s="38">
        <v>70.14</v>
      </c>
      <c r="DD7" s="38">
        <v>68.83</v>
      </c>
      <c r="DE7" s="38">
        <v>68.459999999999994</v>
      </c>
      <c r="DF7" s="38">
        <v>67.22</v>
      </c>
      <c r="DG7" s="38">
        <v>67.459999999999994</v>
      </c>
      <c r="DH7" s="38">
        <v>83.36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0.08</v>
      </c>
      <c r="EK7" s="38">
        <v>0.26</v>
      </c>
      <c r="EL7" s="38">
        <v>0.13</v>
      </c>
      <c r="EM7" s="38">
        <v>0.13</v>
      </c>
      <c r="EN7" s="38">
        <v>0.09</v>
      </c>
      <c r="EO7" s="38">
        <v>0.12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2020-02-01T23:59:40Z</cp:lastPrinted>
  <dcterms:created xsi:type="dcterms:W3CDTF">2019-12-05T05:14:40Z</dcterms:created>
  <dcterms:modified xsi:type="dcterms:W3CDTF">2020-02-05T10:55:09Z</dcterms:modified>
  <cp:category/>
</cp:coreProperties>
</file>