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9_小値賀町\"/>
    </mc:Choice>
  </mc:AlternateContent>
  <xr:revisionPtr revIDLastSave="0" documentId="13_ncr:1_{D720514D-26FD-472E-B2C1-62D7FA8E0495}" xr6:coauthVersionLast="36" xr6:coauthVersionMax="36" xr10:uidLastSave="{00000000-0000-0000-0000-000000000000}"/>
  <workbookProtection workbookAlgorithmName="SHA-512" workbookHashValue="q3jDHVccCEdL+B2tJelYSUt9HOje2kU9eRnFd6VsVwP7PZwG+8v6hsty6LXIS92gPui/CZ0ZlazP0GRokYe+2g==" workbookSaltValue="ZYNdWDTSko8+/2KW8ZpnLw==" workbookSpinCount="100000" lockStructure="1"/>
  <bookViews>
    <workbookView xWindow="0" yWindow="0" windowWidth="20490" windowHeight="75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<sst xmlns="http://schemas.openxmlformats.org/spreadsheetml/2006/main" count="228" uniqueCount="114">
  <si>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</si>
  <si>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</si>
  <si>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</si>
  <si>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</si>
  <si>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</si>
  <si>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</si>
  <si>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</si>
  <si>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</si>
  <si>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</si>
  <si>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</si>
  <si>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</si>
  <si>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</si>
  <si>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</si>
  <si>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</si>
  <si>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</si>
  <si>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</si>
  <si>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</si>
  <si>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</si>
  <si>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</si>
  <si>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</si>
  <si>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</si>
  <si>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</si>
  <si>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</si>
  <si>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</si>
  <si>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</si>
  <si>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</si>
  <si>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</si>
  <si>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</si>
  <si>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</si>
  <si>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</si>
  <si>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</si>
  <si>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</si>
  <si>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</si>
  <si>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</si>
  <si>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</si>
  <si>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</si>
  <si>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</si>
  <si>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</si>
  <si>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</si>
  <si>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</si>
  <si>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</si>
  <si>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</si>
  <si>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</si>
  <si>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</si>
  <si>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</si>
  <si>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</si>
  <si>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</si>
  <si>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</si>
  <si>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</si>
  <si>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</si>
  <si>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</si>
  <si>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</si>
  <si>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</si>
  <si>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</si>
  <si>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</si>
  <si>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</si>
  <si>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</si>
  <si>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</si>
  <si>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</si>
  <si>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</si>
  <si>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</si>
  <si>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</si>
  <si>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</si>
  <si>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</si>
  <si>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</si>
  <si>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</si>
  <si>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</si>
  <si>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</si>
  <si>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</si>
  <si>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</si>
  <si>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</si>
  <si>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</si>
  <si>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</si>
  <si>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</si>
  <si>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</si>
  <si>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</si>
  <si>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</si>
  <si>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</si>
  <si>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</si>
  <si>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</si>
  <si>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</si>
  <si>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</si>
  <si>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</si>
  <si>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</si>
  <si>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</si>
  <si>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</si>
  <si>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</si>
  <si>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</si>
  <si>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</si>
  <si>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</si>
  <si>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</si>
  <si>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</si>
  <si>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</si>
  <si>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</si>
  <si>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</si>
  <si>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</si>
  <si>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</si>
  <si>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</si>
  <si>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</si>
  <si>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</si>
  <si>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</si>
  <si>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</si>
  <si>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</si>
  <si>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</si>
  <si>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</si>
  <si>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</si>
  <si>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</si>
  <si>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</si>
  <si>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</si>
  <si>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</si>
  <si>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</si>
  <si>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収入は低下していくことが予想されるが、さらなる水洗化率の向上によって少しでも使用料収入の低下を抑え、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1" eb="105">
      <t>ジンコウゲンショウ</t>
    </rPh>
    <rPh sb="108" eb="111">
      <t>シヨウリョウ</t>
    </rPh>
    <rPh sb="111" eb="113">
      <t>シュウニュウ</t>
    </rPh>
    <rPh sb="114" eb="116">
      <t>テイカ</t>
    </rPh>
    <rPh sb="123" eb="125">
      <t>ヨソウ</t>
    </rPh>
    <rPh sb="134" eb="137">
      <t>スイセンカ</t>
    </rPh>
    <rPh sb="137" eb="138">
      <t>リツ</t>
    </rPh>
    <rPh sb="139" eb="141">
      <t>コウジョウ</t>
    </rPh>
    <rPh sb="145" eb="146">
      <t>スコ</t>
    </rPh>
    <rPh sb="149" eb="152">
      <t>シヨウリョウ</t>
    </rPh>
    <rPh sb="152" eb="154">
      <t>シュウニュウ</t>
    </rPh>
    <rPh sb="155" eb="157">
      <t>テイカ</t>
    </rPh>
    <rPh sb="158" eb="159">
      <t>オサ</t>
    </rPh>
    <rPh sb="161" eb="164">
      <t>コウリツテキ</t>
    </rPh>
    <rPh sb="165" eb="167">
      <t>イジ</t>
    </rPh>
    <rPh sb="167" eb="169">
      <t>カンリ</t>
    </rPh>
    <rPh sb="176" eb="178">
      <t>コウシン</t>
    </rPh>
    <rPh sb="178" eb="180">
      <t>ジギョウ</t>
    </rPh>
    <rPh sb="181" eb="183">
      <t>ジッシ</t>
    </rPh>
    <phoneticPr fontId="4"/>
  </si>
  <si>
    <t>　前方地区については供用開始から１８年以上が経過し、柳地区・浜津地区については１５年以上が経過しており、これらの施設や設備は老朽化が進んでいる。適切な維持管理を行うことにより施設や設備の延命化を図るとともに、より効率的で計画的な更新を行う必要がある。令和元年度に機能診断を実施し、令和２年度に最適整備構想を策定予定である。</t>
    <rPh sb="1" eb="2">
      <t>マエ</t>
    </rPh>
    <rPh sb="2" eb="3">
      <t>ガタ</t>
    </rPh>
    <rPh sb="3" eb="5">
      <t>チク</t>
    </rPh>
    <rPh sb="10" eb="12">
      <t>キョウヨウ</t>
    </rPh>
    <rPh sb="12" eb="14">
      <t>カイシ</t>
    </rPh>
    <rPh sb="18" eb="19">
      <t>ネン</t>
    </rPh>
    <rPh sb="19" eb="21">
      <t>イジョウ</t>
    </rPh>
    <rPh sb="22" eb="24">
      <t>ケイカ</t>
    </rPh>
    <rPh sb="26" eb="27">
      <t>ヤナギ</t>
    </rPh>
    <rPh sb="27" eb="29">
      <t>チク</t>
    </rPh>
    <rPh sb="30" eb="32">
      <t>ハマヅ</t>
    </rPh>
    <rPh sb="32" eb="34">
      <t>チク</t>
    </rPh>
    <rPh sb="41" eb="42">
      <t>ネン</t>
    </rPh>
    <rPh sb="42" eb="44">
      <t>イジョウ</t>
    </rPh>
    <rPh sb="45" eb="47">
      <t>ケイカ</t>
    </rPh>
    <rPh sb="80" eb="81">
      <t>オコナ</t>
    </rPh>
    <rPh sb="90" eb="92">
      <t>セツビ</t>
    </rPh>
    <rPh sb="125" eb="127">
      <t>レイワ</t>
    </rPh>
    <rPh sb="127" eb="129">
      <t>ガンネン</t>
    </rPh>
    <rPh sb="129" eb="130">
      <t>ド</t>
    </rPh>
    <rPh sb="131" eb="133">
      <t>キノウ</t>
    </rPh>
    <rPh sb="133" eb="135">
      <t>シンダン</t>
    </rPh>
    <rPh sb="136" eb="138">
      <t>ジッシ</t>
    </rPh>
    <rPh sb="140" eb="142">
      <t>レイワ</t>
    </rPh>
    <rPh sb="143" eb="145">
      <t>ネンド</t>
    </rPh>
    <rPh sb="146" eb="148">
      <t>サイテキ</t>
    </rPh>
    <rPh sb="148" eb="150">
      <t>セイビ</t>
    </rPh>
    <rPh sb="150" eb="152">
      <t>コウソウ</t>
    </rPh>
    <rPh sb="153" eb="155">
      <t>サクテイ</t>
    </rPh>
    <rPh sb="155" eb="157">
      <t>ヨテイ</t>
    </rPh>
    <phoneticPr fontId="4"/>
  </si>
  <si>
    <t>　農業集落排水事業は前方地区が平成１３年、柳地区が平成１６年、浜津地区が平成１６年に供用を開始している。平成３０年度末現在で水洗化率は前方地区で７４．２％、柳地区で９５．５％、浜津地区で７８．２％であり、農集全体で８０．８％となっており、順当に伸びている。
　「経費回収率」は類似団体平均値を上回っており、かつ、「汚水処理原価」は下回っている。「施設利用率」は平均並みである。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52" eb="54">
      <t>ヘイセイ</t>
    </rPh>
    <rPh sb="56" eb="57">
      <t>ネン</t>
    </rPh>
    <rPh sb="57" eb="58">
      <t>ド</t>
    </rPh>
    <rPh sb="58" eb="59">
      <t>マツ</t>
    </rPh>
    <rPh sb="59" eb="61">
      <t>ゲンザイ</t>
    </rPh>
    <rPh sb="102" eb="104">
      <t>ノウシュウ</t>
    </rPh>
    <rPh sb="104" eb="106">
      <t>ゼンタイ</t>
    </rPh>
    <rPh sb="119" eb="121">
      <t>ジュントウ</t>
    </rPh>
    <rPh sb="122" eb="123">
      <t>ノ</t>
    </rPh>
    <rPh sb="131" eb="133">
      <t>ケイヒ</t>
    </rPh>
    <rPh sb="133" eb="135">
      <t>カイシュウ</t>
    </rPh>
    <rPh sb="135" eb="136">
      <t>リツ</t>
    </rPh>
    <rPh sb="138" eb="140">
      <t>ルイジ</t>
    </rPh>
    <rPh sb="140" eb="142">
      <t>ダンタイ</t>
    </rPh>
    <rPh sb="142" eb="144">
      <t>ヘイキン</t>
    </rPh>
    <rPh sb="144" eb="145">
      <t>チ</t>
    </rPh>
    <rPh sb="146" eb="148">
      <t>ウワマワ</t>
    </rPh>
    <rPh sb="157" eb="159">
      <t>オスイ</t>
    </rPh>
    <rPh sb="159" eb="161">
      <t>ショリ</t>
    </rPh>
    <rPh sb="161" eb="163">
      <t>ゲンカ</t>
    </rPh>
    <rPh sb="165" eb="167">
      <t>シタマワ</t>
    </rPh>
    <rPh sb="173" eb="175">
      <t>シセツ</t>
    </rPh>
    <rPh sb="175" eb="178">
      <t>リヨウリツ</t>
    </rPh>
    <rPh sb="180" eb="182">
      <t>ヘイキン</t>
    </rPh>
    <rPh sb="182" eb="183">
      <t>ナ</t>
    </rPh>
    <rPh sb="190" eb="193">
      <t>ジギョウサイ</t>
    </rPh>
    <rPh sb="194" eb="196">
      <t>ショウカン</t>
    </rPh>
    <rPh sb="196" eb="197">
      <t>キン</t>
    </rPh>
    <rPh sb="198" eb="200">
      <t>タガク</t>
    </rPh>
    <rPh sb="213" eb="215">
      <t>イッパン</t>
    </rPh>
    <rPh sb="215" eb="217">
      <t>カイケイ</t>
    </rPh>
    <rPh sb="229" eb="231">
      <t>アカジ</t>
    </rPh>
    <rPh sb="231" eb="232">
      <t>ブン</t>
    </rPh>
    <rPh sb="249" eb="251">
      <t>サクテイ</t>
    </rPh>
    <rPh sb="265" eb="268">
      <t>スイセンカ</t>
    </rPh>
    <rPh sb="268" eb="269">
      <t>リツ</t>
    </rPh>
    <rPh sb="270" eb="272">
      <t>コウジョウ</t>
    </rPh>
    <rPh sb="273" eb="274">
      <t>ハカ</t>
    </rPh>
    <rPh sb="281" eb="282">
      <t>カ</t>
    </rPh>
    <rPh sb="285" eb="286">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</si>
</sst>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EE-457C-9223-5B4E60D7A4C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c:ext xmlns:c16="http://schemas.microsoft.com/office/drawing/2014/chart" uri="{C3380CC4-5D6E-409C-BE32-E72D297353CC}">
              <c16:uniqueId val="{00000001-2CEE-457C-9223-5B4E60D7A4C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47.08</c:v>
                </c:pt>
                <c:pt idx="1">
                  <c:v>48.33</c:v>
                </c:pt>
                <c:pt idx="2">
                  <c:v>50.83</c:v>
                </c:pt>
                <c:pt idx="3">
                  <c:v>51.67</c:v>
                </c:pt>
                <c:pt idx="4">
                  <c:v>51.25</c:v>
                </c:pt>
              </c:numCache>
            </c:numRef>
          </c:val>
          <c:extLst>
            <c:ext xmlns:c16="http://schemas.microsoft.com/office/drawing/2014/chart" uri="{C3380CC4-5D6E-409C-BE32-E72D297353CC}">
              <c16:uniqueId val="{00000000-C31A-47EB-B314-3802A71D52B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c:ext xmlns:c16="http://schemas.microsoft.com/office/drawing/2014/chart" uri="{C3380CC4-5D6E-409C-BE32-E72D297353CC}">
              <c16:uniqueId val="{00000001-C31A-47EB-B314-3802A71D52B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73.09</c:v>
                </c:pt>
                <c:pt idx="1">
                  <c:v>75.92</c:v>
                </c:pt>
                <c:pt idx="2">
                  <c:v>80.150000000000006</c:v>
                </c:pt>
                <c:pt idx="3">
                  <c:v>80.47</c:v>
                </c:pt>
                <c:pt idx="4">
                  <c:v>80.8</c:v>
                </c:pt>
              </c:numCache>
            </c:numRef>
          </c:val>
          <c:extLst>
            <c:ext xmlns:c16="http://schemas.microsoft.com/office/drawing/2014/chart" uri="{C3380CC4-5D6E-409C-BE32-E72D297353CC}">
              <c16:uniqueId val="{00000000-A023-4825-AFE2-90F87288F21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c:ext xmlns:c16="http://schemas.microsoft.com/office/drawing/2014/chart" uri="{C3380CC4-5D6E-409C-BE32-E72D297353CC}">
              <c16:uniqueId val="{00000001-A023-4825-AFE2-90F87288F21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32.4</c:v>
                </c:pt>
                <c:pt idx="1">
                  <c:v>38.75</c:v>
                </c:pt>
                <c:pt idx="2">
                  <c:v>69.42</c:v>
                </c:pt>
                <c:pt idx="3">
                  <c:v>71.08</c:v>
                </c:pt>
                <c:pt idx="4">
                  <c:v>70.430000000000007</c:v>
                </c:pt>
              </c:numCache>
            </c:numRef>
          </c:val>
          <c:extLst>
            <c:ext xmlns:c16="http://schemas.microsoft.com/office/drawing/2014/chart" uri="{C3380CC4-5D6E-409C-BE32-E72D297353CC}">
              <c16:uniqueId val="{00000000-74BC-47C8-BBE6-23EB683D8C1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BC-47C8-BBE6-23EB683D8C1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DB-4565-88DB-7922D92E929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DB-4565-88DB-7922D92E929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F4-46AF-8EA7-62673A4267D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F4-46AF-8EA7-62673A4267D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73-4DCA-BFE2-5BD2A51FED7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73-4DCA-BFE2-5BD2A51FED7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7E-4A32-9F88-3BAF5BA06B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7E-4A32-9F88-3BAF5BA06B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5594.52</c:v>
                </c:pt>
                <c:pt idx="3" formatCode="#,##0.00;&quot;△&quot;#,##0.00;&quot;-&quot;">
                  <c:v>5644.91</c:v>
                </c:pt>
                <c:pt idx="4" formatCode="#,##0.00;&quot;△&quot;#,##0.00;&quot;-&quot;">
                  <c:v>5280.99</c:v>
                </c:pt>
              </c:numCache>
            </c:numRef>
          </c:val>
          <c:extLst>
            <c:ext xmlns:c16="http://schemas.microsoft.com/office/drawing/2014/chart" uri="{C3380CC4-5D6E-409C-BE32-E72D297353CC}">
              <c16:uniqueId val="{00000000-A450-4985-A6FF-EF218D84C3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c:ext xmlns:c16="http://schemas.microsoft.com/office/drawing/2014/chart" uri="{C3380CC4-5D6E-409C-BE32-E72D297353CC}">
              <c16:uniqueId val="{00000001-A450-4985-A6FF-EF218D84C3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c:v>
                </c:pt>
                <c:pt idx="1">
                  <c:v>100</c:v>
                </c:pt>
                <c:pt idx="2">
                  <c:v>96.64</c:v>
                </c:pt>
                <c:pt idx="3">
                  <c:v>92.76</c:v>
                </c:pt>
                <c:pt idx="4">
                  <c:v>89.75</c:v>
                </c:pt>
              </c:numCache>
            </c:numRef>
          </c:val>
          <c:extLst>
            <c:ext xmlns:c16="http://schemas.microsoft.com/office/drawing/2014/chart" uri="{C3380CC4-5D6E-409C-BE32-E72D297353CC}">
              <c16:uniqueId val="{00000000-D917-4FA4-80B7-16C3B08BC06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c:ext xmlns:c16="http://schemas.microsoft.com/office/drawing/2014/chart" uri="{C3380CC4-5D6E-409C-BE32-E72D297353CC}">
              <c16:uniqueId val="{00000001-D917-4FA4-80B7-16C3B08BC06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171.66</c:v>
                </c:pt>
                <c:pt idx="1">
                  <c:v>249.97</c:v>
                </c:pt>
                <c:pt idx="2">
                  <c:v>179.1</c:v>
                </c:pt>
                <c:pt idx="3">
                  <c:v>186.22</c:v>
                </c:pt>
                <c:pt idx="4">
                  <c:v>192.15</c:v>
                </c:pt>
              </c:numCache>
            </c:numRef>
          </c:val>
          <c:extLst>
            <c:ext xmlns:c16="http://schemas.microsoft.com/office/drawing/2014/chart" uri="{C3380CC4-5D6E-409C-BE32-E72D297353CC}">
              <c16:uniqueId val="{00000000-A2CA-4BB3-9BC8-B19D8B448D9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c:ext xmlns:c16="http://schemas.microsoft.com/office/drawing/2014/chart" uri="{C3380CC4-5D6E-409C-BE32-E72D297353CC}">
              <c16:uniqueId val="{00000001-A2CA-4BB3-9BC8-B19D8B448D9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10" zoomScale="75" zoomScaleNormal="75" workbookViewId="0">
      <selection activeCell="CM38" sqref="CM3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小値賀町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2453</v>
      </c>
      <c r="AM8" s="50"/>
      <c r="AN8" s="50"/>
      <c r="AO8" s="50"/>
      <c r="AP8" s="50"/>
      <c r="AQ8" s="50"/>
      <c r="AR8" s="50"/>
      <c r="AS8" s="50"/>
      <c r="AT8" s="45">
        <f>データ!T6</f>
        <v>25.52</v>
      </c>
      <c r="AU8" s="45"/>
      <c r="AV8" s="45"/>
      <c r="AW8" s="45"/>
      <c r="AX8" s="45"/>
      <c r="AY8" s="45"/>
      <c r="AZ8" s="45"/>
      <c r="BA8" s="45"/>
      <c r="BB8" s="45">
        <f>データ!U6</f>
        <v>96.12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31.24</v>
      </c>
      <c r="Q10" s="45"/>
      <c r="R10" s="45"/>
      <c r="S10" s="45"/>
      <c r="T10" s="45"/>
      <c r="U10" s="45"/>
      <c r="V10" s="45"/>
      <c r="W10" s="45">
        <f>データ!Q6</f>
        <v>100</v>
      </c>
      <c r="X10" s="45"/>
      <c r="Y10" s="45"/>
      <c r="Z10" s="45"/>
      <c r="AA10" s="45"/>
      <c r="AB10" s="45"/>
      <c r="AC10" s="45"/>
      <c r="AD10" s="50">
        <f>データ!R6</f>
        <v>3130</v>
      </c>
      <c r="AE10" s="50"/>
      <c r="AF10" s="50"/>
      <c r="AG10" s="50"/>
      <c r="AH10" s="50"/>
      <c r="AI10" s="50"/>
      <c r="AJ10" s="50"/>
      <c r="AK10" s="2"/>
      <c r="AL10" s="50">
        <f>データ!V6</f>
        <v>750</v>
      </c>
      <c r="AM10" s="50"/>
      <c r="AN10" s="50"/>
      <c r="AO10" s="50"/>
      <c r="AP10" s="50"/>
      <c r="AQ10" s="50"/>
      <c r="AR10" s="50"/>
      <c r="AS10" s="50"/>
      <c r="AT10" s="45">
        <f>データ!W6</f>
        <v>0.42</v>
      </c>
      <c r="AU10" s="45"/>
      <c r="AV10" s="45"/>
      <c r="AW10" s="45"/>
      <c r="AX10" s="45"/>
      <c r="AY10" s="45"/>
      <c r="AZ10" s="45"/>
      <c r="BA10" s="45"/>
      <c r="BB10" s="45">
        <f>データ!X6</f>
        <v>1785.71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113</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43</v>
      </c>
      <c r="O86" s="26" t="str">
        <f>データ!EO6</f>
        <v>【0.02】</v>
      </c>
    </row>
  </sheetData>
  <sheetProtection algorithmName="SHA-512" hashValue="skdpH2jD2IuUsvB6IzxFGuRCz5Ixa8nwSYfNKfhqWEScXKhEYug14V+xagLKCFpQE1Z8AQKRABNl35uz8hRdjw==" saltValue="HSLInkoqm8oAaM06Wza3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423831</v>
      </c>
      <c r="D6" s="33">
        <f t="shared" si="3"/>
        <v>47</v>
      </c>
      <c r="E6" s="33">
        <f t="shared" si="3"/>
        <v>17</v>
      </c>
      <c r="F6" s="33">
        <f t="shared" si="3"/>
        <v>5</v>
      </c>
      <c r="G6" s="33">
        <f t="shared" si="3"/>
        <v>0</v>
      </c>
      <c r="H6" s="33" t="str">
        <f t="shared" si="3"/>
        <v>長崎県　小値賀町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31.24</v>
      </c>
      <c r="Q6" s="34">
        <f t="shared" si="3"/>
        <v>100</v>
      </c>
      <c r="R6" s="34">
        <f t="shared" si="3"/>
        <v>3130</v>
      </c>
      <c r="S6" s="34">
        <f t="shared" si="3"/>
        <v>2453</v>
      </c>
      <c r="T6" s="34">
        <f t="shared" si="3"/>
        <v>25.52</v>
      </c>
      <c r="U6" s="34">
        <f t="shared" si="3"/>
        <v>96.12</v>
      </c>
      <c r="V6" s="34">
        <f t="shared" si="3"/>
        <v>750</v>
      </c>
      <c r="W6" s="34">
        <f t="shared" si="3"/>
        <v>0.42</v>
      </c>
      <c r="X6" s="34">
        <f t="shared" si="3"/>
        <v>1785.71</v>
      </c>
      <c r="Y6" s="35">
        <f>IF(Y7="",NA(),Y7)</f>
        <v>32.4</v>
      </c>
      <c r="Z6" s="35">
        <f t="shared" ref="Z6:AH6" si="4">IF(Z7="",NA(),Z7)</f>
        <v>38.75</v>
      </c>
      <c r="AA6" s="35">
        <f t="shared" si="4"/>
        <v>69.42</v>
      </c>
      <c r="AB6" s="35">
        <f t="shared" si="4"/>
        <v>71.08</v>
      </c>
      <c r="AC6" s="35">
        <f t="shared" si="4"/>
        <v>70.430000000000007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5594.52</v>
      </c>
      <c r="BI6" s="35">
        <f t="shared" si="7"/>
        <v>5644.91</v>
      </c>
      <c r="BJ6" s="35">
        <f t="shared" si="7"/>
        <v>5280.99</v>
      </c>
      <c r="BK6" s="35">
        <f t="shared" si="7"/>
        <v>1161.05</v>
      </c>
      <c r="BL6" s="35">
        <f t="shared" si="7"/>
        <v>979.89</v>
      </c>
      <c r="BM6" s="35">
        <f t="shared" si="7"/>
        <v>974.93</v>
      </c>
      <c r="BN6" s="35">
        <f t="shared" si="7"/>
        <v>855.8</v>
      </c>
      <c r="BO6" s="35">
        <f t="shared" si="7"/>
        <v>789.46</v>
      </c>
      <c r="BP6" s="34" t="str">
        <f>IF(BP7="","",IF(BP7="-","【-】","【"&amp;SUBSTITUTE(TEXT(BP7,"#,##0.00"),"-","△")&amp;"】"))</f>
        <v>【747.76】</v>
      </c>
      <c r="BQ6" s="35">
        <f>IF(BQ7="",NA(),BQ7)</f>
        <v>100</v>
      </c>
      <c r="BR6" s="35">
        <f t="shared" ref="BR6:BZ6" si="8">IF(BR7="",NA(),BR7)</f>
        <v>100</v>
      </c>
      <c r="BS6" s="35">
        <f t="shared" si="8"/>
        <v>96.64</v>
      </c>
      <c r="BT6" s="35">
        <f t="shared" si="8"/>
        <v>92.76</v>
      </c>
      <c r="BU6" s="35">
        <f t="shared" si="8"/>
        <v>89.75</v>
      </c>
      <c r="BV6" s="35">
        <f t="shared" si="8"/>
        <v>41.08</v>
      </c>
      <c r="BW6" s="35">
        <f t="shared" si="8"/>
        <v>41.34</v>
      </c>
      <c r="BX6" s="35">
        <f t="shared" si="8"/>
        <v>55.32</v>
      </c>
      <c r="BY6" s="35">
        <f t="shared" si="8"/>
        <v>59.8</v>
      </c>
      <c r="BZ6" s="35">
        <f t="shared" si="8"/>
        <v>57.77</v>
      </c>
      <c r="CA6" s="34" t="str">
        <f>IF(CA7="","",IF(CA7="-","【-】","【"&amp;SUBSTITUTE(TEXT(CA7,"#,##0.00"),"-","△")&amp;"】"))</f>
        <v>【59.51】</v>
      </c>
      <c r="CB6" s="35">
        <f>IF(CB7="",NA(),CB7)</f>
        <v>171.66</v>
      </c>
      <c r="CC6" s="35">
        <f t="shared" ref="CC6:CK6" si="9">IF(CC7="",NA(),CC7)</f>
        <v>249.97</v>
      </c>
      <c r="CD6" s="35">
        <f t="shared" si="9"/>
        <v>179.1</v>
      </c>
      <c r="CE6" s="35">
        <f t="shared" si="9"/>
        <v>186.22</v>
      </c>
      <c r="CF6" s="35">
        <f t="shared" si="9"/>
        <v>192.15</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47.08</v>
      </c>
      <c r="CN6" s="35">
        <f t="shared" ref="CN6:CV6" si="10">IF(CN7="",NA(),CN7)</f>
        <v>48.33</v>
      </c>
      <c r="CO6" s="35">
        <f t="shared" si="10"/>
        <v>50.83</v>
      </c>
      <c r="CP6" s="35">
        <f t="shared" si="10"/>
        <v>51.67</v>
      </c>
      <c r="CQ6" s="35">
        <f t="shared" si="10"/>
        <v>51.25</v>
      </c>
      <c r="CR6" s="35">
        <f t="shared" si="10"/>
        <v>44.69</v>
      </c>
      <c r="CS6" s="35">
        <f t="shared" si="10"/>
        <v>44.69</v>
      </c>
      <c r="CT6" s="35">
        <f t="shared" si="10"/>
        <v>60.65</v>
      </c>
      <c r="CU6" s="35">
        <f t="shared" si="10"/>
        <v>51.75</v>
      </c>
      <c r="CV6" s="35">
        <f t="shared" si="10"/>
        <v>50.68</v>
      </c>
      <c r="CW6" s="34" t="str">
        <f>IF(CW7="","",IF(CW7="-","【-】","【"&amp;SUBSTITUTE(TEXT(CW7,"#,##0.00"),"-","△")&amp;"】"))</f>
        <v>【52.23】</v>
      </c>
      <c r="CX6" s="35">
        <f>IF(CX7="",NA(),CX7)</f>
        <v>73.09</v>
      </c>
      <c r="CY6" s="35">
        <f t="shared" ref="CY6:DG6" si="11">IF(CY7="",NA(),CY7)</f>
        <v>75.92</v>
      </c>
      <c r="CZ6" s="35">
        <f t="shared" si="11"/>
        <v>80.150000000000006</v>
      </c>
      <c r="DA6" s="35">
        <f t="shared" si="11"/>
        <v>80.47</v>
      </c>
      <c r="DB6" s="35">
        <f t="shared" si="11"/>
        <v>80.8</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423831</v>
      </c>
      <c r="D7" s="37">
        <v>47</v>
      </c>
      <c r="E7" s="37">
        <v>17</v>
      </c>
      <c r="F7" s="37">
        <v>5</v>
      </c>
      <c r="G7" s="37">
        <v>0</v>
      </c>
      <c r="H7" s="37" t="s">
        <v>98</v>
      </c>
      <c r="I7" s="37" t="s">
        <v>99</v>
      </c>
      <c r="J7" s="37" t="s">
        <v>100</v>
      </c>
      <c r="K7" s="37" t="s">
        <v>101</v>
      </c>
      <c r="L7" s="37" t="s">
        <v>102</v>
      </c>
      <c r="M7" s="37" t="s">
        <v>103</v>
      </c>
      <c r="N7" s="38" t="s">
        <v>104</v>
      </c>
      <c r="O7" s="38" t="s">
        <v>105</v>
      </c>
      <c r="P7" s="38">
        <v>31.24</v>
      </c>
      <c r="Q7" s="38">
        <v>100</v>
      </c>
      <c r="R7" s="38">
        <v>3130</v>
      </c>
      <c r="S7" s="38">
        <v>2453</v>
      </c>
      <c r="T7" s="38">
        <v>25.52</v>
      </c>
      <c r="U7" s="38">
        <v>96.12</v>
      </c>
      <c r="V7" s="38">
        <v>750</v>
      </c>
      <c r="W7" s="38">
        <v>0.42</v>
      </c>
      <c r="X7" s="38">
        <v>1785.71</v>
      </c>
      <c r="Y7" s="38">
        <v>32.4</v>
      </c>
      <c r="Z7" s="38">
        <v>38.75</v>
      </c>
      <c r="AA7" s="38">
        <v>69.42</v>
      </c>
      <c r="AB7" s="38">
        <v>71.08</v>
      </c>
      <c r="AC7" s="38">
        <v>70.430000000000007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5594.52</v>
      </c>
      <c r="BI7" s="38">
        <v>5644.91</v>
      </c>
      <c r="BJ7" s="38">
        <v>5280.99</v>
      </c>
      <c r="BK7" s="38">
        <v>1161.05</v>
      </c>
      <c r="BL7" s="38">
        <v>979.89</v>
      </c>
      <c r="BM7" s="38">
        <v>974.93</v>
      </c>
      <c r="BN7" s="38">
        <v>855.8</v>
      </c>
      <c r="BO7" s="38">
        <v>789.46</v>
      </c>
      <c r="BP7" s="38">
        <v>747.76</v>
      </c>
      <c r="BQ7" s="38">
        <v>100</v>
      </c>
      <c r="BR7" s="38">
        <v>100</v>
      </c>
      <c r="BS7" s="38">
        <v>96.64</v>
      </c>
      <c r="BT7" s="38">
        <v>92.76</v>
      </c>
      <c r="BU7" s="38">
        <v>89.75</v>
      </c>
      <c r="BV7" s="38">
        <v>41.08</v>
      </c>
      <c r="BW7" s="38">
        <v>41.34</v>
      </c>
      <c r="BX7" s="38">
        <v>55.32</v>
      </c>
      <c r="BY7" s="38">
        <v>59.8</v>
      </c>
      <c r="BZ7" s="38">
        <v>57.77</v>
      </c>
      <c r="CA7" s="38">
        <v>59.51</v>
      </c>
      <c r="CB7" s="38">
        <v>171.66</v>
      </c>
      <c r="CC7" s="38">
        <v>249.97</v>
      </c>
      <c r="CD7" s="38">
        <v>179.1</v>
      </c>
      <c r="CE7" s="38">
        <v>186.22</v>
      </c>
      <c r="CF7" s="38">
        <v>192.15</v>
      </c>
      <c r="CG7" s="38">
        <v>378.08</v>
      </c>
      <c r="CH7" s="38">
        <v>357.49</v>
      </c>
      <c r="CI7" s="38">
        <v>283.17</v>
      </c>
      <c r="CJ7" s="38">
        <v>263.76</v>
      </c>
      <c r="CK7" s="38">
        <v>274.35000000000002</v>
      </c>
      <c r="CL7" s="38">
        <v>261.45999999999998</v>
      </c>
      <c r="CM7" s="38">
        <v>47.08</v>
      </c>
      <c r="CN7" s="38">
        <v>48.33</v>
      </c>
      <c r="CO7" s="38">
        <v>50.83</v>
      </c>
      <c r="CP7" s="38">
        <v>51.67</v>
      </c>
      <c r="CQ7" s="38">
        <v>51.25</v>
      </c>
      <c r="CR7" s="38">
        <v>44.69</v>
      </c>
      <c r="CS7" s="38">
        <v>44.69</v>
      </c>
      <c r="CT7" s="38">
        <v>60.65</v>
      </c>
      <c r="CU7" s="38">
        <v>51.75</v>
      </c>
      <c r="CV7" s="38">
        <v>50.68</v>
      </c>
      <c r="CW7" s="38">
        <v>52.23</v>
      </c>
      <c r="CX7" s="38">
        <v>73.09</v>
      </c>
      <c r="CY7" s="38">
        <v>75.92</v>
      </c>
      <c r="CZ7" s="38">
        <v>80.150000000000006</v>
      </c>
      <c r="DA7" s="38">
        <v>80.47</v>
      </c>
      <c r="DB7" s="38">
        <v>80.8</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2020-02-02T02:45:42Z</cp:lastPrinted>
  <dcterms:created xsi:type="dcterms:W3CDTF">2019-12-05T05:23:20Z</dcterms:created>
  <dcterms:modified xsi:type="dcterms:W3CDTF">2020-02-13T09:03:42Z</dcterms:modified>
  <cp:category/>
</cp:coreProperties>
</file>