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Hn02-lfil01\共有フォルダ\水道課LG\04_共通\経営比較分析表\H30決算\"/>
    </mc:Choice>
  </mc:AlternateContent>
  <workbookProtection workbookAlgorithmName="SHA-512" workbookHashValue="lQjSD0wRxV3mQY8K49jL1hfYB0reLLR1J52lpeY46D+0c7d6pKrsPG9VfPYzadz5FvJTS24a3WrrIXr15VadvQ==" workbookSaltValue="zNV6255wbNkaZADQwm8YUA==" workbookSpinCount="100000" lockStructure="1"/>
  <bookViews>
    <workbookView xWindow="0" yWindow="0" windowWidth="24000" windowHeight="942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<sst xmlns="http://schemas.openxmlformats.org/spreadsheetml/2006/main" count="228" uniqueCount="114">
  <si>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</si>
  <si>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</si>
  <si>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</si>
  <si>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</si>
  <si>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</si>
  <si>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</si>
  <si>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</si>
  <si>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</si>
  <si>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</si>
  <si>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</si>
  <si>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</si>
  <si>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</si>
  <si>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</si>
  <si>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</si>
  <si>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</si>
  <si>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</si>
  <si>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</si>
  <si>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</si>
  <si>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</si>
  <si>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</si>
  <si>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</si>
  <si>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</si>
  <si>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</si>
  <si>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</si>
  <si>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</si>
  <si>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</si>
  <si>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</si>
  <si>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</si>
  <si>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</si>
  <si>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</si>
  <si>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</si>
  <si>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</si>
  <si>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</si>
  <si>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</si>
  <si>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</si>
  <si>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</si>
  <si>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</si>
  <si>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</si>
  <si>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</si>
  <si>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</si>
  <si>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</si>
  <si>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</si>
  <si>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</si>
  <si>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</si>
  <si>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</si>
  <si>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</si>
  <si>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</si>
  <si>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</si>
  <si>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</si>
  <si>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</si>
  <si>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</si>
  <si>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</si>
  <si>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</si>
  <si>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</si>
  <si>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</si>
  <si>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</si>
  <si>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</si>
  <si>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</si>
  <si>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</si>
  <si>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</si>
  <si>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</si>
  <si>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</si>
  <si>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</si>
  <si>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</si>
  <si>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</si>
  <si>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</si>
  <si>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</si>
  <si>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</si>
  <si>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</si>
  <si>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</si>
  <si>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</si>
  <si>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</si>
  <si>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</si>
  <si>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</si>
  <si>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</si>
  <si>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</si>
  <si>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</si>
  <si>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</si>
  <si>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</si>
  <si>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</si>
  <si>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</si>
  <si>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</si>
  <si>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</si>
  <si>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</si>
  <si>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</si>
  <si>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</si>
  <si>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</si>
  <si>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</si>
  <si>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</si>
  <si>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</si>
  <si>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</si>
  <si>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</si>
  <si>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</si>
  <si>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</si>
  <si>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</si>
  <si>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</si>
  <si>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</si>
  <si>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</si>
  <si>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佐々町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</si>
  <si>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</si>
  <si>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</si>
  <si>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</si>
  <si>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</si>
  <si>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</si>
  <si>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</si>
  <si>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</si>
  <si>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</si>
  <si>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</si>
  <si>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</si>
  <si>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</si>
  <si>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</si>
  <si>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9年、11年に供用開始しており、機械設備に老朽化が見られる。施設に係る改築更新費用は多額であり、このまま施設を更新するよりも公共下水道と統合したほうが経済的であるため、処理場を廃止し公共下水道との統合を進める。</t>
    <rPh sb="1" eb="3">
      <t>ヘイセイ</t>
    </rPh>
    <rPh sb="4" eb="5">
      <t>ネン</t>
    </rPh>
    <rPh sb="8" eb="9">
      <t>ネン</t>
    </rPh>
    <rPh sb="10" eb="12">
      <t>キョウヨウ</t>
    </rPh>
    <rPh sb="12" eb="14">
      <t>カイシ</t>
    </rPh>
    <rPh sb="19" eb="21">
      <t>キカイ</t>
    </rPh>
    <rPh sb="21" eb="23">
      <t>セツビ</t>
    </rPh>
    <rPh sb="24" eb="27">
      <t>ロウキュウカ</t>
    </rPh>
    <rPh sb="28" eb="29">
      <t>ミ</t>
    </rPh>
    <rPh sb="33" eb="35">
      <t>シセツ</t>
    </rPh>
    <rPh sb="36" eb="37">
      <t>カカ</t>
    </rPh>
    <rPh sb="38" eb="40">
      <t>カイチク</t>
    </rPh>
    <rPh sb="40" eb="42">
      <t>コウシン</t>
    </rPh>
    <rPh sb="42" eb="44">
      <t>ヒヨウ</t>
    </rPh>
    <rPh sb="45" eb="47">
      <t>タガク</t>
    </rPh>
    <rPh sb="55" eb="57">
      <t>シセツ</t>
    </rPh>
    <rPh sb="58" eb="60">
      <t>コウシン</t>
    </rPh>
    <rPh sb="65" eb="67">
      <t>コウキョウ</t>
    </rPh>
    <rPh sb="67" eb="70">
      <t>ゲスイドウ</t>
    </rPh>
    <rPh sb="71" eb="73">
      <t>トウゴウ</t>
    </rPh>
    <rPh sb="78" eb="81">
      <t>ケイザイテキ</t>
    </rPh>
    <rPh sb="87" eb="90">
      <t>ショリジョウ</t>
    </rPh>
    <rPh sb="91" eb="93">
      <t>ハイシ</t>
    </rPh>
    <rPh sb="94" eb="96">
      <t>コウキョウ</t>
    </rPh>
    <rPh sb="96" eb="99">
      <t>ゲスイドウ</t>
    </rPh>
    <rPh sb="101" eb="103">
      <t>トウゴウ</t>
    </rPh>
    <rPh sb="104" eb="105">
      <t>スス</t>
    </rPh>
    <phoneticPr fontId="4"/>
  </si>
  <si>
    <t>　汚水処理原価は平均より高く、経費回収率は低い水準での経営であり、今後も経営が安定する見込みは少ない。経営の継続を行うためにも、公共下水道との統合を早急に実現し、経営の安定化を図る必要がある。</t>
    <rPh sb="1" eb="3">
      <t>オスイ</t>
    </rPh>
    <rPh sb="3" eb="5">
      <t>ショリ</t>
    </rPh>
    <rPh sb="5" eb="7">
      <t>ゲンカ</t>
    </rPh>
    <rPh sb="8" eb="10">
      <t>ヘイキン</t>
    </rPh>
    <rPh sb="12" eb="13">
      <t>タカ</t>
    </rPh>
    <rPh sb="15" eb="17">
      <t>ケイヒ</t>
    </rPh>
    <rPh sb="17" eb="19">
      <t>カイシュウ</t>
    </rPh>
    <rPh sb="19" eb="20">
      <t>リツ</t>
    </rPh>
    <rPh sb="21" eb="22">
      <t>ヒク</t>
    </rPh>
    <rPh sb="23" eb="25">
      <t>スイジュン</t>
    </rPh>
    <rPh sb="27" eb="29">
      <t>ケイエイ</t>
    </rPh>
    <rPh sb="33" eb="35">
      <t>コンゴ</t>
    </rPh>
    <rPh sb="36" eb="38">
      <t>ケイエイ</t>
    </rPh>
    <rPh sb="39" eb="41">
      <t>アンテイ</t>
    </rPh>
    <rPh sb="43" eb="45">
      <t>ミコ</t>
    </rPh>
    <rPh sb="47" eb="48">
      <t>スク</t>
    </rPh>
    <rPh sb="51" eb="53">
      <t>ケイエイ</t>
    </rPh>
    <rPh sb="54" eb="56">
      <t>ケイゾク</t>
    </rPh>
    <rPh sb="57" eb="58">
      <t>オコナ</t>
    </rPh>
    <rPh sb="64" eb="66">
      <t>コウキョウ</t>
    </rPh>
    <rPh sb="66" eb="69">
      <t>ゲスイドウ</t>
    </rPh>
    <rPh sb="71" eb="73">
      <t>トウゴウ</t>
    </rPh>
    <rPh sb="74" eb="76">
      <t>ソウキュウ</t>
    </rPh>
    <rPh sb="77" eb="79">
      <t>ジツゲン</t>
    </rPh>
    <rPh sb="81" eb="83">
      <t>ケイエイ</t>
    </rPh>
    <rPh sb="84" eb="87">
      <t>アンテイカ</t>
    </rPh>
    <rPh sb="88" eb="89">
      <t>ハカ</t>
    </rPh>
    <rPh sb="90" eb="92">
      <t>ヒツヨウ</t>
    </rPh>
    <phoneticPr fontId="4"/>
  </si>
  <si>
    <t>　収益的収支比率は、収益の増加により改善をしているが、経費回収率は類似団体と比較し低く、汚水処理原価は高い数値であり、使用料収入で経費を賄えていない状態のため、一般会計からの繰入金に依存している。
　また、企業債残高対事業規模比率は、平成29年度、平成28年度は誤りのため、今年度の数値と大きく乖離している。
　水洗化率は年々増加しているが、安定的な経営を行うためには、経常経費を削減し有収率を向上させる取り込みが必要であるが、今後老朽化する施設の改築費用を考えると、処理場を廃止し公共下水道へ統合を進めていく。</t>
    <rPh sb="1" eb="4">
      <t>シュウエキテキ</t>
    </rPh>
    <rPh sb="4" eb="6">
      <t>シュウシ</t>
    </rPh>
    <rPh sb="6" eb="8">
      <t>ヒリツ</t>
    </rPh>
    <rPh sb="10" eb="12">
      <t>シュウエキ</t>
    </rPh>
    <rPh sb="13" eb="15">
      <t>ゾウカ</t>
    </rPh>
    <rPh sb="18" eb="20">
      <t>カイゼン</t>
    </rPh>
    <rPh sb="38" eb="40">
      <t>ヒカク</t>
    </rPh>
    <rPh sb="41" eb="42">
      <t>ヒク</t>
    </rPh>
    <rPh sb="44" eb="46">
      <t>オスイ</t>
    </rPh>
    <rPh sb="46" eb="48">
      <t>ショリ</t>
    </rPh>
    <rPh sb="48" eb="50">
      <t>ゲンカ</t>
    </rPh>
    <rPh sb="59" eb="62">
      <t>シヨウリョウ</t>
    </rPh>
    <rPh sb="62" eb="64">
      <t>シュウニュウ</t>
    </rPh>
    <rPh sb="65" eb="67">
      <t>ケイヒ</t>
    </rPh>
    <rPh sb="68" eb="69">
      <t>マカナ</t>
    </rPh>
    <rPh sb="74" eb="76">
      <t>ジョウタイ</t>
    </rPh>
    <rPh sb="103" eb="105">
      <t>キギョウ</t>
    </rPh>
    <rPh sb="105" eb="106">
      <t>サイ</t>
    </rPh>
    <rPh sb="106" eb="108">
      <t>ザンダカ</t>
    </rPh>
    <rPh sb="108" eb="109">
      <t>タイ</t>
    </rPh>
    <rPh sb="109" eb="111">
      <t>ジギョウ</t>
    </rPh>
    <rPh sb="111" eb="113">
      <t>キボ</t>
    </rPh>
    <rPh sb="113" eb="115">
      <t>ヒリツ</t>
    </rPh>
    <rPh sb="117" eb="119">
      <t>ヘイセイ</t>
    </rPh>
    <rPh sb="121" eb="123">
      <t>ネンド</t>
    </rPh>
    <rPh sb="124" eb="126">
      <t>ヘイセイ</t>
    </rPh>
    <rPh sb="128" eb="130">
      <t>ネンド</t>
    </rPh>
    <rPh sb="131" eb="132">
      <t>アヤマ</t>
    </rPh>
    <rPh sb="137" eb="140">
      <t>コンネンド</t>
    </rPh>
    <rPh sb="141" eb="143">
      <t>スウチ</t>
    </rPh>
    <rPh sb="144" eb="145">
      <t>オオ</t>
    </rPh>
    <rPh sb="147" eb="149">
      <t>カイリ</t>
    </rPh>
    <rPh sb="156" eb="159">
      <t>スイセンカ</t>
    </rPh>
    <rPh sb="159" eb="160">
      <t>リツ</t>
    </rPh>
    <rPh sb="161" eb="163">
      <t>ネンネン</t>
    </rPh>
    <rPh sb="163" eb="165">
      <t>ゾウカ</t>
    </rPh>
    <rPh sb="171" eb="174">
      <t>アンテイテキ</t>
    </rPh>
    <rPh sb="175" eb="177">
      <t>ケイエイ</t>
    </rPh>
    <rPh sb="178" eb="179">
      <t>オコナ</t>
    </rPh>
    <rPh sb="185" eb="187">
      <t>ケイジョウ</t>
    </rPh>
    <rPh sb="187" eb="189">
      <t>ケイヒ</t>
    </rPh>
    <rPh sb="190" eb="192">
      <t>サクゲン</t>
    </rPh>
    <rPh sb="193" eb="195">
      <t>ユウシュウ</t>
    </rPh>
    <rPh sb="195" eb="196">
      <t>リツ</t>
    </rPh>
    <rPh sb="197" eb="199">
      <t>コウジョウ</t>
    </rPh>
    <rPh sb="202" eb="203">
      <t>ト</t>
    </rPh>
    <rPh sb="204" eb="205">
      <t>コ</t>
    </rPh>
    <rPh sb="207" eb="209">
      <t>ヒツヨウ</t>
    </rPh>
    <rPh sb="214" eb="216">
      <t>コンゴ</t>
    </rPh>
    <rPh sb="216" eb="219">
      <t>ロウキュウカ</t>
    </rPh>
    <rPh sb="221" eb="223">
      <t>シセツ</t>
    </rPh>
    <rPh sb="224" eb="226">
      <t>カイチク</t>
    </rPh>
    <rPh sb="226" eb="228">
      <t>ヒヨウ</t>
    </rPh>
    <rPh sb="229" eb="230">
      <t>カンガ</t>
    </rPh>
    <rPh sb="234" eb="237">
      <t>ショリジョウ</t>
    </rPh>
    <rPh sb="238" eb="240">
      <t>ハイシ</t>
    </rPh>
    <rPh sb="241" eb="243">
      <t>コウキョウ</t>
    </rPh>
    <rPh sb="243" eb="246">
      <t>ゲスイドウ</t>
    </rPh>
    <rPh sb="247" eb="249">
      <t>トウゴウ</t>
    </rPh>
    <rPh sb="250" eb="251">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</si>
</sst>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34-43ED-9B92-4999D0AFA65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AF34-43ED-9B92-4999D0AFA65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37.61</c:v>
                </c:pt>
                <c:pt idx="1">
                  <c:v>38.53</c:v>
                </c:pt>
                <c:pt idx="2">
                  <c:v>40.369999999999997</c:v>
                </c:pt>
                <c:pt idx="3">
                  <c:v>37.61</c:v>
                </c:pt>
                <c:pt idx="4">
                  <c:v>40.369999999999997</c:v>
                </c:pt>
              </c:numCache>
            </c:numRef>
          </c:val>
          <c:extLst>
            <c:ext xmlns:c16="http://schemas.microsoft.com/office/drawing/2014/chart" uri="{C3380CC4-5D6E-409C-BE32-E72D297353CC}">
              <c16:uniqueId val="{00000000-40B3-4202-AE01-336E9AF15A0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40B3-4202-AE01-336E9AF15A0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78.260000000000005</c:v>
                </c:pt>
                <c:pt idx="1">
                  <c:v>80</c:v>
                </c:pt>
                <c:pt idx="2">
                  <c:v>81.33</c:v>
                </c:pt>
                <c:pt idx="3">
                  <c:v>82.55</c:v>
                </c:pt>
                <c:pt idx="4">
                  <c:v>83.01</c:v>
                </c:pt>
              </c:numCache>
            </c:numRef>
          </c:val>
          <c:extLst>
            <c:ext xmlns:c16="http://schemas.microsoft.com/office/drawing/2014/chart" uri="{C3380CC4-5D6E-409C-BE32-E72D297353CC}">
              <c16:uniqueId val="{00000000-042F-4E36-A383-10FDDF1BD31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042F-4E36-A383-10FDDF1BD31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97.69</c:v>
                </c:pt>
                <c:pt idx="1">
                  <c:v>99.7</c:v>
                </c:pt>
                <c:pt idx="2">
                  <c:v>103.63</c:v>
                </c:pt>
                <c:pt idx="3">
                  <c:v>94.57</c:v>
                </c:pt>
                <c:pt idx="4">
                  <c:v>132.57</c:v>
                </c:pt>
              </c:numCache>
            </c:numRef>
          </c:val>
          <c:extLst>
            <c:ext xmlns:c16="http://schemas.microsoft.com/office/drawing/2014/chart" uri="{C3380CC4-5D6E-409C-BE32-E72D297353CC}">
              <c16:uniqueId val="{00000000-BB26-4099-967D-51D7B7C0721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26-4099-967D-51D7B7C0721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2E-4EB4-84F5-141E17D413F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2E-4EB4-84F5-141E17D413F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C1-481E-9E0F-683B5C5D5C4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C1-481E-9E0F-683B5C5D5C4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AB2-43DA-8098-E46EFD949D7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B2-43DA-8098-E46EFD949D7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2A-4609-A9FE-BAF14B0540F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2A-4609-A9FE-BAF14B0540F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formatCode="#,##0.00;&quot;△&quot;#,##0.00;&quot;-&quot;">
                  <c:v>5996.76</c:v>
                </c:pt>
                <c:pt idx="3" formatCode="#,##0.00;&quot;△&quot;#,##0.00;&quot;-&quot;">
                  <c:v>5456</c:v>
                </c:pt>
                <c:pt idx="4">
                  <c:v>0</c:v>
                </c:pt>
              </c:numCache>
            </c:numRef>
          </c:val>
          <c:extLst>
            <c:ext xmlns:c16="http://schemas.microsoft.com/office/drawing/2014/chart" uri="{C3380CC4-5D6E-409C-BE32-E72D297353CC}">
              <c16:uniqueId val="{00000000-0737-4EE9-89EC-7086B0ABB19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0737-4EE9-89EC-7086B0ABB19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39.19</c:v>
                </c:pt>
                <c:pt idx="1">
                  <c:v>30.53</c:v>
                </c:pt>
                <c:pt idx="2">
                  <c:v>18.25</c:v>
                </c:pt>
                <c:pt idx="3">
                  <c:v>34.86</c:v>
                </c:pt>
                <c:pt idx="4">
                  <c:v>33.299999999999997</c:v>
                </c:pt>
              </c:numCache>
            </c:numRef>
          </c:val>
          <c:extLst>
            <c:ext xmlns:c16="http://schemas.microsoft.com/office/drawing/2014/chart" uri="{C3380CC4-5D6E-409C-BE32-E72D297353CC}">
              <c16:uniqueId val="{00000000-6692-45E9-80E7-1BB6EDA4F65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6692-45E9-80E7-1BB6EDA4F65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421.52</c:v>
                </c:pt>
                <c:pt idx="1">
                  <c:v>538.4</c:v>
                </c:pt>
                <c:pt idx="2">
                  <c:v>896.28</c:v>
                </c:pt>
                <c:pt idx="3">
                  <c:v>471.54</c:v>
                </c:pt>
                <c:pt idx="4">
                  <c:v>496.09</c:v>
                </c:pt>
              </c:numCache>
            </c:numRef>
          </c:val>
          <c:extLst>
            <c:ext xmlns:c16="http://schemas.microsoft.com/office/drawing/2014/chart" uri="{C3380CC4-5D6E-409C-BE32-E72D297353CC}">
              <c16:uniqueId val="{00000000-100D-4DB6-9196-98B53563C3D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100D-4DB6-9196-98B53563C3D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11" zoomScaleNormal="100" workbookViewId="0">
      <selection activeCell="BA37" sqref="BA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佐々町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13962</v>
      </c>
      <c r="AM8" s="68"/>
      <c r="AN8" s="68"/>
      <c r="AO8" s="68"/>
      <c r="AP8" s="68"/>
      <c r="AQ8" s="68"/>
      <c r="AR8" s="68"/>
      <c r="AS8" s="68"/>
      <c r="AT8" s="67">
        <f>データ!T6</f>
        <v>32.26</v>
      </c>
      <c r="AU8" s="67"/>
      <c r="AV8" s="67"/>
      <c r="AW8" s="67"/>
      <c r="AX8" s="67"/>
      <c r="AY8" s="67"/>
      <c r="AZ8" s="67"/>
      <c r="BA8" s="67"/>
      <c r="BB8" s="67">
        <f>データ!U6</f>
        <v>432.8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1.48</v>
      </c>
      <c r="Q10" s="67"/>
      <c r="R10" s="67"/>
      <c r="S10" s="67"/>
      <c r="T10" s="67"/>
      <c r="U10" s="67"/>
      <c r="V10" s="67"/>
      <c r="W10" s="67">
        <f>データ!Q6</f>
        <v>91.7</v>
      </c>
      <c r="X10" s="67"/>
      <c r="Y10" s="67"/>
      <c r="Z10" s="67"/>
      <c r="AA10" s="67"/>
      <c r="AB10" s="67"/>
      <c r="AC10" s="67"/>
      <c r="AD10" s="68">
        <f>データ!R6</f>
        <v>3130</v>
      </c>
      <c r="AE10" s="68"/>
      <c r="AF10" s="68"/>
      <c r="AG10" s="68"/>
      <c r="AH10" s="68"/>
      <c r="AI10" s="68"/>
      <c r="AJ10" s="68"/>
      <c r="AK10" s="2"/>
      <c r="AL10" s="68">
        <f>データ!V6</f>
        <v>206</v>
      </c>
      <c r="AM10" s="68"/>
      <c r="AN10" s="68"/>
      <c r="AO10" s="68"/>
      <c r="AP10" s="68"/>
      <c r="AQ10" s="68"/>
      <c r="AR10" s="68"/>
      <c r="AS10" s="68"/>
      <c r="AT10" s="67">
        <f>データ!W6</f>
        <v>0.15</v>
      </c>
      <c r="AU10" s="67"/>
      <c r="AV10" s="67"/>
      <c r="AW10" s="67"/>
      <c r="AX10" s="67"/>
      <c r="AY10" s="67"/>
      <c r="AZ10" s="67"/>
      <c r="BA10" s="67"/>
      <c r="BB10" s="67">
        <f>データ!X6</f>
        <v>1373.33</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43</v>
      </c>
      <c r="N86" s="26" t="s">
        <v>44</v>
      </c>
      <c r="O86" s="26" t="str">
        <f>データ!EO6</f>
        <v>【0.02】</v>
      </c>
    </row>
  </sheetData>
  <sheetProtection algorithmName="SHA-512" hashValue="onC8tAFlTpigXymdnw6v+QdoZa+ZuT1tcnhYjTPpSCPXIcfFpYzXr17TZcNqLXpMBJIRBRHQLreOR0vMZDQVCQ==" saltValue="W2Z4Ri2NKrK/8c2nFff6n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423912</v>
      </c>
      <c r="D6" s="33">
        <f t="shared" si="3"/>
        <v>47</v>
      </c>
      <c r="E6" s="33">
        <f t="shared" si="3"/>
        <v>17</v>
      </c>
      <c r="F6" s="33">
        <f t="shared" si="3"/>
        <v>5</v>
      </c>
      <c r="G6" s="33">
        <f t="shared" si="3"/>
        <v>0</v>
      </c>
      <c r="H6" s="33" t="str">
        <f t="shared" si="3"/>
        <v>長崎県　佐々町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1.48</v>
      </c>
      <c r="Q6" s="34">
        <f t="shared" si="3"/>
        <v>91.7</v>
      </c>
      <c r="R6" s="34">
        <f t="shared" si="3"/>
        <v>3130</v>
      </c>
      <c r="S6" s="34">
        <f t="shared" si="3"/>
        <v>13962</v>
      </c>
      <c r="T6" s="34">
        <f t="shared" si="3"/>
        <v>32.26</v>
      </c>
      <c r="U6" s="34">
        <f t="shared" si="3"/>
        <v>432.8</v>
      </c>
      <c r="V6" s="34">
        <f t="shared" si="3"/>
        <v>206</v>
      </c>
      <c r="W6" s="34">
        <f t="shared" si="3"/>
        <v>0.15</v>
      </c>
      <c r="X6" s="34">
        <f t="shared" si="3"/>
        <v>1373.33</v>
      </c>
      <c r="Y6" s="35">
        <f>IF(Y7="",NA(),Y7)</f>
        <v>97.69</v>
      </c>
      <c r="Z6" s="35">
        <f t="shared" ref="Z6:AH6" si="4">IF(Z7="",NA(),Z7)</f>
        <v>99.7</v>
      </c>
      <c r="AA6" s="35">
        <f t="shared" si="4"/>
        <v>103.63</v>
      </c>
      <c r="AB6" s="35">
        <f t="shared" si="4"/>
        <v>94.57</v>
      </c>
      <c r="AC6" s="35">
        <f t="shared" si="4"/>
        <v>132.57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5">
        <f t="shared" si="7"/>
        <v>5996.76</v>
      </c>
      <c r="BI6" s="35">
        <f t="shared" si="7"/>
        <v>5456</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39.19</v>
      </c>
      <c r="BR6" s="35">
        <f t="shared" ref="BR6:BZ6" si="8">IF(BR7="",NA(),BR7)</f>
        <v>30.53</v>
      </c>
      <c r="BS6" s="35">
        <f t="shared" si="8"/>
        <v>18.25</v>
      </c>
      <c r="BT6" s="35">
        <f t="shared" si="8"/>
        <v>34.86</v>
      </c>
      <c r="BU6" s="35">
        <f t="shared" si="8"/>
        <v>33.299999999999997</v>
      </c>
      <c r="BV6" s="35">
        <f t="shared" si="8"/>
        <v>50.82</v>
      </c>
      <c r="BW6" s="35">
        <f t="shared" si="8"/>
        <v>52.19</v>
      </c>
      <c r="BX6" s="35">
        <f t="shared" si="8"/>
        <v>55.32</v>
      </c>
      <c r="BY6" s="35">
        <f t="shared" si="8"/>
        <v>59.8</v>
      </c>
      <c r="BZ6" s="35">
        <f t="shared" si="8"/>
        <v>57.77</v>
      </c>
      <c r="CA6" s="34" t="str">
        <f>IF(CA7="","",IF(CA7="-","【-】","【"&amp;SUBSTITUTE(TEXT(CA7,"#,##0.00"),"-","△")&amp;"】"))</f>
        <v>【59.51】</v>
      </c>
      <c r="CB6" s="35">
        <f>IF(CB7="",NA(),CB7)</f>
        <v>421.52</v>
      </c>
      <c r="CC6" s="35">
        <f t="shared" ref="CC6:CK6" si="9">IF(CC7="",NA(),CC7)</f>
        <v>538.4</v>
      </c>
      <c r="CD6" s="35">
        <f t="shared" si="9"/>
        <v>896.28</v>
      </c>
      <c r="CE6" s="35">
        <f t="shared" si="9"/>
        <v>471.54</v>
      </c>
      <c r="CF6" s="35">
        <f t="shared" si="9"/>
        <v>496.09</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37.61</v>
      </c>
      <c r="CN6" s="35">
        <f t="shared" ref="CN6:CV6" si="10">IF(CN7="",NA(),CN7)</f>
        <v>38.53</v>
      </c>
      <c r="CO6" s="35">
        <f t="shared" si="10"/>
        <v>40.369999999999997</v>
      </c>
      <c r="CP6" s="35">
        <f t="shared" si="10"/>
        <v>37.61</v>
      </c>
      <c r="CQ6" s="35">
        <f t="shared" si="10"/>
        <v>40.369999999999997</v>
      </c>
      <c r="CR6" s="35">
        <f t="shared" si="10"/>
        <v>53.24</v>
      </c>
      <c r="CS6" s="35">
        <f t="shared" si="10"/>
        <v>52.31</v>
      </c>
      <c r="CT6" s="35">
        <f t="shared" si="10"/>
        <v>60.65</v>
      </c>
      <c r="CU6" s="35">
        <f t="shared" si="10"/>
        <v>51.75</v>
      </c>
      <c r="CV6" s="35">
        <f t="shared" si="10"/>
        <v>50.68</v>
      </c>
      <c r="CW6" s="34" t="str">
        <f>IF(CW7="","",IF(CW7="-","【-】","【"&amp;SUBSTITUTE(TEXT(CW7,"#,##0.00"),"-","△")&amp;"】"))</f>
        <v>【52.23】</v>
      </c>
      <c r="CX6" s="35">
        <f>IF(CX7="",NA(),CX7)</f>
        <v>78.260000000000005</v>
      </c>
      <c r="CY6" s="35">
        <f t="shared" ref="CY6:DG6" si="11">IF(CY7="",NA(),CY7)</f>
        <v>80</v>
      </c>
      <c r="CZ6" s="35">
        <f t="shared" si="11"/>
        <v>81.33</v>
      </c>
      <c r="DA6" s="35">
        <f t="shared" si="11"/>
        <v>82.55</v>
      </c>
      <c r="DB6" s="35">
        <f t="shared" si="11"/>
        <v>83.01</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423912</v>
      </c>
      <c r="D7" s="37">
        <v>47</v>
      </c>
      <c r="E7" s="37">
        <v>17</v>
      </c>
      <c r="F7" s="37">
        <v>5</v>
      </c>
      <c r="G7" s="37">
        <v>0</v>
      </c>
      <c r="H7" s="37" t="s">
        <v>98</v>
      </c>
      <c r="I7" s="37" t="s">
        <v>99</v>
      </c>
      <c r="J7" s="37" t="s">
        <v>100</v>
      </c>
      <c r="K7" s="37" t="s">
        <v>101</v>
      </c>
      <c r="L7" s="37" t="s">
        <v>102</v>
      </c>
      <c r="M7" s="37" t="s">
        <v>103</v>
      </c>
      <c r="N7" s="38" t="s">
        <v>104</v>
      </c>
      <c r="O7" s="38" t="s">
        <v>105</v>
      </c>
      <c r="P7" s="38">
        <v>1.48</v>
      </c>
      <c r="Q7" s="38">
        <v>91.7</v>
      </c>
      <c r="R7" s="38">
        <v>3130</v>
      </c>
      <c r="S7" s="38">
        <v>13962</v>
      </c>
      <c r="T7" s="38">
        <v>32.26</v>
      </c>
      <c r="U7" s="38">
        <v>432.8</v>
      </c>
      <c r="V7" s="38">
        <v>206</v>
      </c>
      <c r="W7" s="38">
        <v>0.15</v>
      </c>
      <c r="X7" s="38">
        <v>1373.33</v>
      </c>
      <c r="Y7" s="38">
        <v>97.69</v>
      </c>
      <c r="Z7" s="38">
        <v>99.7</v>
      </c>
      <c r="AA7" s="38">
        <v>103.63</v>
      </c>
      <c r="AB7" s="38">
        <v>94.57</v>
      </c>
      <c r="AC7" s="38">
        <v>132.57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5996.76</v>
      </c>
      <c r="BI7" s="38">
        <v>5456</v>
      </c>
      <c r="BJ7" s="38">
        <v>0</v>
      </c>
      <c r="BK7" s="38">
        <v>1044.8</v>
      </c>
      <c r="BL7" s="38">
        <v>1081.8</v>
      </c>
      <c r="BM7" s="38">
        <v>974.93</v>
      </c>
      <c r="BN7" s="38">
        <v>855.8</v>
      </c>
      <c r="BO7" s="38">
        <v>789.46</v>
      </c>
      <c r="BP7" s="38">
        <v>747.76</v>
      </c>
      <c r="BQ7" s="38">
        <v>39.19</v>
      </c>
      <c r="BR7" s="38">
        <v>30.53</v>
      </c>
      <c r="BS7" s="38">
        <v>18.25</v>
      </c>
      <c r="BT7" s="38">
        <v>34.86</v>
      </c>
      <c r="BU7" s="38">
        <v>33.299999999999997</v>
      </c>
      <c r="BV7" s="38">
        <v>50.82</v>
      </c>
      <c r="BW7" s="38">
        <v>52.19</v>
      </c>
      <c r="BX7" s="38">
        <v>55.32</v>
      </c>
      <c r="BY7" s="38">
        <v>59.8</v>
      </c>
      <c r="BZ7" s="38">
        <v>57.77</v>
      </c>
      <c r="CA7" s="38">
        <v>59.51</v>
      </c>
      <c r="CB7" s="38">
        <v>421.52</v>
      </c>
      <c r="CC7" s="38">
        <v>538.4</v>
      </c>
      <c r="CD7" s="38">
        <v>896.28</v>
      </c>
      <c r="CE7" s="38">
        <v>471.54</v>
      </c>
      <c r="CF7" s="38">
        <v>496.09</v>
      </c>
      <c r="CG7" s="38">
        <v>300.52</v>
      </c>
      <c r="CH7" s="38">
        <v>296.14</v>
      </c>
      <c r="CI7" s="38">
        <v>283.17</v>
      </c>
      <c r="CJ7" s="38">
        <v>263.76</v>
      </c>
      <c r="CK7" s="38">
        <v>274.35000000000002</v>
      </c>
      <c r="CL7" s="38">
        <v>261.45999999999998</v>
      </c>
      <c r="CM7" s="38">
        <v>37.61</v>
      </c>
      <c r="CN7" s="38">
        <v>38.53</v>
      </c>
      <c r="CO7" s="38">
        <v>40.369999999999997</v>
      </c>
      <c r="CP7" s="38">
        <v>37.61</v>
      </c>
      <c r="CQ7" s="38">
        <v>40.369999999999997</v>
      </c>
      <c r="CR7" s="38">
        <v>53.24</v>
      </c>
      <c r="CS7" s="38">
        <v>52.31</v>
      </c>
      <c r="CT7" s="38">
        <v>60.65</v>
      </c>
      <c r="CU7" s="38">
        <v>51.75</v>
      </c>
      <c r="CV7" s="38">
        <v>50.68</v>
      </c>
      <c r="CW7" s="38">
        <v>52.23</v>
      </c>
      <c r="CX7" s="38">
        <v>78.260000000000005</v>
      </c>
      <c r="CY7" s="38">
        <v>80</v>
      </c>
      <c r="CZ7" s="38">
        <v>81.33</v>
      </c>
      <c r="DA7" s="38">
        <v>82.55</v>
      </c>
      <c r="DB7" s="38">
        <v>83.01</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yosifukuta</cp:lastModifiedBy>
  <cp:lastPrinted>2020-02-17T09:37:51Z</cp:lastPrinted>
  <dcterms:created xsi:type="dcterms:W3CDTF">2019-12-05T05:23:20Z</dcterms:created>
  <dcterms:modified xsi:type="dcterms:W3CDTF">2020-02-17T09:40:47Z</dcterms:modified>
  <cp:category/>
</cp:coreProperties>
</file>