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6_公表\02_下水道事業\"/>
    </mc:Choice>
  </mc:AlternateContent>
  <xr:revisionPtr revIDLastSave="0" documentId="13_ncr:1_{9761978F-4814-4215-A913-07C74B85A158}" xr6:coauthVersionLast="36" xr6:coauthVersionMax="36" xr10:uidLastSave="{00000000-0000-0000-0000-000000000000}"/>
  <workbookProtection workbookAlgorithmName="SHA-512" workbookHashValue="LEV1MKfAb1XGK/Vz7q5g5WYweU5QSBtMWQs6awBrmPAn7N4UYHReASVPGde+jNP27635u7N0qzDOy/D/gsKkqg==" workbookSaltValue="qAfpcgt0MmxMdC6MvPsJrQ==" workbookSpinCount="100000" lockStructure="1"/>
  <bookViews>
    <workbookView xWindow="0" yWindow="0" windowWidth="1920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O6" i="5"/>
  <c r="I10" i="4" s="1"/>
  <c r="N6" i="5"/>
  <c r="B10" i="4" s="1"/>
  <c r="M6" i="5"/>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AT10" i="4"/>
  <c r="P10" i="4"/>
  <c r="AL8" i="4"/>
  <c r="AD8" i="4"/>
  <c r="W8" i="4"/>
  <c r="P8"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<sst xmlns="http://schemas.openxmlformats.org/spreadsheetml/2006/main" count="223" uniqueCount="111">
  <si>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</si>
  <si>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</si>
  <si>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</si>
  <si>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</si>
  <si>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</si>
  <si>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</si>
  <si>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</si>
  <si>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</si>
  <si>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</si>
  <si>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</si>
  <si>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</si>
  <si>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</si>
  <si>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</si>
  <si>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</si>
  <si>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</si>
  <si>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</si>
  <si>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</si>
  <si>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</si>
  <si>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</si>
  <si>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</si>
  <si>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</si>
  <si>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</si>
  <si>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</si>
  <si>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</si>
  <si>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</si>
  <si>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</si>
  <si>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</si>
  <si>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</si>
  <si>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</si>
  <si>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</si>
  <si>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</si>
  <si>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</si>
  <si>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</si>
  <si>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</si>
  <si>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</si>
  <si>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</si>
  <si>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</si>
  <si>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</si>
  <si>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</si>
  <si>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</si>
  <si>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</si>
  <si>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</si>
  <si>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</si>
  <si>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</si>
  <si>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</si>
  <si>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</si>
  <si>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</si>
  <si>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</si>
  <si>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</si>
  <si>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</si>
  <si>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</si>
  <si>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</si>
  <si>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</si>
  <si>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</si>
  <si>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</si>
  <si>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</si>
  <si>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</si>
  <si>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</si>
  <si>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</si>
  <si>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</si>
  <si>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</si>
  <si>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</si>
  <si>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</si>
  <si>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</si>
  <si>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</si>
  <si>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</si>
  <si>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</si>
  <si>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</si>
  <si>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</si>
  <si>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</si>
  <si>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</si>
  <si>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</si>
  <si>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</si>
  <si>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</si>
  <si>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</si>
  <si>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</si>
  <si>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</si>
  <si>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</si>
  <si>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</si>
  <si>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</si>
  <si>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</si>
  <si>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</si>
  <si>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</si>
  <si>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</si>
  <si>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</si>
  <si>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</si>
  <si>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</si>
  <si>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</si>
  <si>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</si>
  <si>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</si>
  <si>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</si>
  <si>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</si>
  <si>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</si>
  <si>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</si>
  <si>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</si>
  <si>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</si>
  <si>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</si>
  <si>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</si>
  <si>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</si>
  <si>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</si>
  <si>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</si>
  <si>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</si>
  <si>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</si>
  <si>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</si>
  <si>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</si>
  <si>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</si>
  <si>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</si>
  <si>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</si>
  <si>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経営の健全性及び効率性については、使用料収入の増加が見込めない中、施設の統廃合の推進などによる効率化に努め、引き続き経営の健全性を維持していく必要がある。
　老朽化の状況については、アセットマネジメントの導入の推進により、適宜更新を進めていく必要がある。</t>
    <rPh sb="24" eb="26">
      <t>ゾウカ</t>
    </rPh>
    <rPh sb="27" eb="29">
      <t>ミコ</t>
    </rPh>
    <rPh sb="32" eb="33">
      <t>ナカ</t>
    </rPh>
    <rPh sb="103" eb="105">
      <t>ドウニュウ</t>
    </rPh>
    <rPh sb="106" eb="108">
      <t>スイシン</t>
    </rPh>
    <rPh sb="112" eb="114">
      <t>テキギ</t>
    </rPh>
    <rPh sb="114" eb="116">
      <t>コウシン</t>
    </rPh>
    <rPh sb="117" eb="118">
      <t>スス</t>
    </rPh>
    <rPh sb="122" eb="124">
      <t>ヒツヨウトウシュウニュウ</t>
    </rPh>
    <phoneticPr fontId="4"/>
  </si>
  <si>
    <t>　「①経常収支比率」は、100％以上を維持しており、事業運営は健全である。
　「②累積欠損金比率」は、各年度０となっている。
　「③流動比率」は、100％以上であり、支払能力に問題はない。
　「④企業債残高対事業規模比率」は、企業債残高が減少していることから、前年度より低下している。
　「⑤経費回収率」は、100％以上である。
　「⑥汚水処理原価」は、前年度より減少している。
　「⑦施設利用率」は、本事業が市街化区域以外の区域において設置されるものであるため、低くならざるを得ないが、今後は人口減少による処理水量の減少が見込まれるため、施設の統廃合など、一層の効率的な運用が必要となる。
　「⑧水洗化率」は、一定の段階に達している。　</t>
    <rPh sb="135" eb="137">
      <t>テイカ</t>
    </rPh>
    <rPh sb="158" eb="160">
      <t>イジョウ</t>
    </rPh>
    <rPh sb="182" eb="184">
      <t>ゲンショウ</t>
    </rPh>
    <rPh sb="202" eb="203">
      <t>ホン</t>
    </rPh>
    <rPh sb="203" eb="205">
      <t>ジギョウ</t>
    </rPh>
    <rPh sb="206" eb="209">
      <t>シガイカ</t>
    </rPh>
    <rPh sb="209" eb="211">
      <t>クイキ</t>
    </rPh>
    <rPh sb="211" eb="213">
      <t>イガイ</t>
    </rPh>
    <rPh sb="214" eb="216">
      <t>クイキ</t>
    </rPh>
    <rPh sb="220" eb="222">
      <t>セッチ</t>
    </rPh>
    <rPh sb="233" eb="234">
      <t>ヒク</t>
    </rPh>
    <rPh sb="240" eb="241">
      <t>エ</t>
    </rPh>
    <phoneticPr fontId="4"/>
  </si>
  <si>
    <t>　「①有形固定資産減価償却率」は、前年度より上昇している。
　「②管渠老朽化率」及び「③管渠改善率」は、供用開始からの年数が浅く、０である。</t>
    <rPh sb="22" eb="24">
      <t>ジョウショウ</t>
    </rPh>
    <rPh sb="40" eb="4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</si>
</sst>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3D-452B-9342-C0996D5A27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153D-452B-9342-C0996D5A27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29.29</c:v>
                </c:pt>
                <c:pt idx="1">
                  <c:v>29.23</c:v>
                </c:pt>
                <c:pt idx="2">
                  <c:v>29.29</c:v>
                </c:pt>
                <c:pt idx="3">
                  <c:v>95.57</c:v>
                </c:pt>
                <c:pt idx="4">
                  <c:v>47.31</c:v>
                </c:pt>
              </c:numCache>
            </c:numRef>
          </c:val>
          <c:extLst>
            <c:ext xmlns:c16="http://schemas.microsoft.com/office/drawing/2014/chart" uri="{C3380CC4-5D6E-409C-BE32-E72D297353CC}">
              <c16:uniqueId val="{00000000-17E8-4E53-9CFD-757BB9BE378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17E8-4E53-9CFD-757BB9BE378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79.430000000000007</c:v>
                </c:pt>
                <c:pt idx="1">
                  <c:v>81.599999999999994</c:v>
                </c:pt>
                <c:pt idx="2">
                  <c:v>82.65</c:v>
                </c:pt>
                <c:pt idx="3">
                  <c:v>83.25</c:v>
                </c:pt>
                <c:pt idx="4">
                  <c:v>84.72</c:v>
                </c:pt>
              </c:numCache>
            </c:numRef>
          </c:val>
          <c:extLst>
            <c:ext xmlns:c16="http://schemas.microsoft.com/office/drawing/2014/chart" uri="{C3380CC4-5D6E-409C-BE32-E72D297353CC}">
              <c16:uniqueId val="{00000000-C5C5-46BD-B987-2C663E4E5E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C5C5-46BD-B987-2C663E4E5E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115.22</c:v>
                </c:pt>
                <c:pt idx="1">
                  <c:v>117.06</c:v>
                </c:pt>
                <c:pt idx="2">
                  <c:v>120.68</c:v>
                </c:pt>
                <c:pt idx="3">
                  <c:v>122.7</c:v>
                </c:pt>
                <c:pt idx="4">
                  <c:v>124.52</c:v>
                </c:pt>
              </c:numCache>
            </c:numRef>
          </c:val>
          <c:extLst>
            <c:ext xmlns:c16="http://schemas.microsoft.com/office/drawing/2014/chart" uri="{C3380CC4-5D6E-409C-BE32-E72D297353CC}">
              <c16:uniqueId val="{00000000-9953-47C7-9D2F-4F99A242EF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c:ext xmlns:c16="http://schemas.microsoft.com/office/drawing/2014/chart" uri="{C3380CC4-5D6E-409C-BE32-E72D297353CC}">
              <c16:uniqueId val="{00000001-9953-47C7-9D2F-4F99A242EF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17.149999999999999</c:v>
                </c:pt>
                <c:pt idx="1">
                  <c:v>19.46</c:v>
                </c:pt>
                <c:pt idx="2">
                  <c:v>21.65</c:v>
                </c:pt>
                <c:pt idx="3">
                  <c:v>23.83</c:v>
                </c:pt>
                <c:pt idx="4">
                  <c:v>26.05</c:v>
                </c:pt>
              </c:numCache>
            </c:numRef>
          </c:val>
          <c:extLst>
            <c:ext xmlns:c16="http://schemas.microsoft.com/office/drawing/2014/chart" uri="{C3380CC4-5D6E-409C-BE32-E72D297353CC}">
              <c16:uniqueId val="{00000000-363B-4394-A673-A6985EED8D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c:ext xmlns:c16="http://schemas.microsoft.com/office/drawing/2014/chart" uri="{C3380CC4-5D6E-409C-BE32-E72D297353CC}">
              <c16:uniqueId val="{00000001-363B-4394-A673-A6985EED8D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FB-4594-8763-F5DDEB4A81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9DFB-4594-8763-F5DDEB4A81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58-4C38-97ED-A390C8D25E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c:ext xmlns:c16="http://schemas.microsoft.com/office/drawing/2014/chart" uri="{C3380CC4-5D6E-409C-BE32-E72D297353CC}">
              <c16:uniqueId val="{00000001-CE58-4C38-97ED-A390C8D25E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105.25</c:v>
                </c:pt>
                <c:pt idx="1">
                  <c:v>114.55</c:v>
                </c:pt>
                <c:pt idx="2">
                  <c:v>160.29</c:v>
                </c:pt>
                <c:pt idx="3">
                  <c:v>184.18</c:v>
                </c:pt>
                <c:pt idx="4">
                  <c:v>219.5</c:v>
                </c:pt>
              </c:numCache>
            </c:numRef>
          </c:val>
          <c:extLst>
            <c:ext xmlns:c16="http://schemas.microsoft.com/office/drawing/2014/chart" uri="{C3380CC4-5D6E-409C-BE32-E72D297353CC}">
              <c16:uniqueId val="{00000000-A01A-40FF-AF39-78D8B699D8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c:ext xmlns:c16="http://schemas.microsoft.com/office/drawing/2014/chart" uri="{C3380CC4-5D6E-409C-BE32-E72D297353CC}">
              <c16:uniqueId val="{00000001-A01A-40FF-AF39-78D8B699D8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1678.14</c:v>
                </c:pt>
                <c:pt idx="1">
                  <c:v>1556.32</c:v>
                </c:pt>
                <c:pt idx="2">
                  <c:v>1415.23</c:v>
                </c:pt>
                <c:pt idx="3">
                  <c:v>1293.07</c:v>
                </c:pt>
                <c:pt idx="4">
                  <c:v>1164.53</c:v>
                </c:pt>
              </c:numCache>
            </c:numRef>
          </c:val>
          <c:extLst>
            <c:ext xmlns:c16="http://schemas.microsoft.com/office/drawing/2014/chart" uri="{C3380CC4-5D6E-409C-BE32-E72D297353CC}">
              <c16:uniqueId val="{00000000-B56D-47E8-9895-F5C2517EB7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B56D-47E8-9895-F5C2517EB7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162.12</c:v>
                </c:pt>
                <c:pt idx="1">
                  <c:v>203.67</c:v>
                </c:pt>
                <c:pt idx="2">
                  <c:v>246.23</c:v>
                </c:pt>
                <c:pt idx="3">
                  <c:v>276.22000000000003</c:v>
                </c:pt>
                <c:pt idx="4">
                  <c:v>310.55</c:v>
                </c:pt>
              </c:numCache>
            </c:numRef>
          </c:val>
          <c:extLst>
            <c:ext xmlns:c16="http://schemas.microsoft.com/office/drawing/2014/chart" uri="{C3380CC4-5D6E-409C-BE32-E72D297353CC}">
              <c16:uniqueId val="{00000000-DEBB-48E8-8F78-C08EA3495E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DEBB-48E8-8F78-C08EA3495E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147.34</c:v>
                </c:pt>
                <c:pt idx="1">
                  <c:v>113.64</c:v>
                </c:pt>
                <c:pt idx="2">
                  <c:v>95.18</c:v>
                </c:pt>
                <c:pt idx="3">
                  <c:v>85.38</c:v>
                </c:pt>
                <c:pt idx="4">
                  <c:v>76.95</c:v>
                </c:pt>
              </c:numCache>
            </c:numRef>
          </c:val>
          <c:extLst>
            <c:ext xmlns:c16="http://schemas.microsoft.com/office/drawing/2014/chart" uri="{C3380CC4-5D6E-409C-BE32-E72D297353CC}">
              <c16:uniqueId val="{00000000-BB23-493B-B140-807ABB286F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BB23-493B-B140-807ABB286F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長崎市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自治体職員</v>
      </c>
      <c r="AE8" s="49"/>
      <c r="AF8" s="49"/>
      <c r="AG8" s="49"/>
      <c r="AH8" s="49"/>
      <c r="AI8" s="49"/>
      <c r="AJ8" s="49"/>
      <c r="AK8" s="3"/>
      <c r="AL8" s="50">
        <f>データ!S6</f>
        <v>421799</v>
      </c>
      <c r="AM8" s="50"/>
      <c r="AN8" s="50"/>
      <c r="AO8" s="50"/>
      <c r="AP8" s="50"/>
      <c r="AQ8" s="50"/>
      <c r="AR8" s="50"/>
      <c r="AS8" s="50"/>
      <c r="AT8" s="45">
        <f>データ!T6</f>
        <v>405.86</v>
      </c>
      <c r="AU8" s="45"/>
      <c r="AV8" s="45"/>
      <c r="AW8" s="45"/>
      <c r="AX8" s="45"/>
      <c r="AY8" s="45"/>
      <c r="AZ8" s="45"/>
      <c r="BA8" s="45"/>
      <c r="BB8" s="45">
        <f>データ!U6</f>
        <v>1039.27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64.900000000000006</v>
      </c>
      <c r="J10" s="45"/>
      <c r="K10" s="45"/>
      <c r="L10" s="45"/>
      <c r="M10" s="45"/>
      <c r="N10" s="45"/>
      <c r="O10" s="45"/>
      <c r="P10" s="45">
        <f>データ!P6</f>
        <v>1.31</v>
      </c>
      <c r="Q10" s="45"/>
      <c r="R10" s="45"/>
      <c r="S10" s="45"/>
      <c r="T10" s="45"/>
      <c r="U10" s="45"/>
      <c r="V10" s="45"/>
      <c r="W10" s="45">
        <f>データ!Q6</f>
        <v>87.72</v>
      </c>
      <c r="X10" s="45"/>
      <c r="Y10" s="45"/>
      <c r="Z10" s="45"/>
      <c r="AA10" s="45"/>
      <c r="AB10" s="45"/>
      <c r="AC10" s="45"/>
      <c r="AD10" s="50">
        <f>データ!R6</f>
        <v>3240</v>
      </c>
      <c r="AE10" s="50"/>
      <c r="AF10" s="50"/>
      <c r="AG10" s="50"/>
      <c r="AH10" s="50"/>
      <c r="AI10" s="50"/>
      <c r="AJ10" s="50"/>
      <c r="AK10" s="2"/>
      <c r="AL10" s="50">
        <f>データ!V6</f>
        <v>5479</v>
      </c>
      <c r="AM10" s="50"/>
      <c r="AN10" s="50"/>
      <c r="AO10" s="50"/>
      <c r="AP10" s="50"/>
      <c r="AQ10" s="50"/>
      <c r="AR10" s="50"/>
      <c r="AS10" s="50"/>
      <c r="AT10" s="45">
        <f>データ!W6</f>
        <v>1.7</v>
      </c>
      <c r="AU10" s="45"/>
      <c r="AV10" s="45"/>
      <c r="AW10" s="45"/>
      <c r="AX10" s="45"/>
      <c r="AY10" s="45"/>
      <c r="AZ10" s="45"/>
      <c r="BA10" s="45"/>
      <c r="BB10" s="45">
        <f>データ!X6</f>
        <v>3222.94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109</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108</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PsrkjBDySn+soxZ3bIdjyHxWequ72zACzmW3Aj0+wMbuizxXicmqE8L1AI040nxm+KXodx2zmk2l3tCEIlM1VQ==" saltValue="mL8yzLj65gVbhNGtt7LCB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422011</v>
      </c>
      <c r="D6" s="33">
        <f t="shared" si="3"/>
        <v>46</v>
      </c>
      <c r="E6" s="33">
        <f t="shared" si="3"/>
        <v>17</v>
      </c>
      <c r="F6" s="33">
        <f t="shared" si="3"/>
        <v>4</v>
      </c>
      <c r="G6" s="33">
        <f t="shared" si="3"/>
        <v>0</v>
      </c>
      <c r="H6" s="33" t="str">
        <f t="shared" si="3"/>
        <v>長崎県　長崎市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64.900000000000006</v>
      </c>
      <c r="P6" s="34">
        <f t="shared" si="3"/>
        <v>1.31</v>
      </c>
      <c r="Q6" s="34">
        <f t="shared" si="3"/>
        <v>87.72</v>
      </c>
      <c r="R6" s="34">
        <f t="shared" si="3"/>
        <v>3240</v>
      </c>
      <c r="S6" s="34">
        <f t="shared" si="3"/>
        <v>421799</v>
      </c>
      <c r="T6" s="34">
        <f t="shared" si="3"/>
        <v>405.86</v>
      </c>
      <c r="U6" s="34">
        <f t="shared" si="3"/>
        <v>1039.27</v>
      </c>
      <c r="V6" s="34">
        <f t="shared" si="3"/>
        <v>5479</v>
      </c>
      <c r="W6" s="34">
        <f t="shared" si="3"/>
        <v>1.7</v>
      </c>
      <c r="X6" s="34">
        <f t="shared" si="3"/>
        <v>3222.94</v>
      </c>
      <c r="Y6" s="35">
        <f>IF(Y7="",NA(),Y7)</f>
        <v>115.22</v>
      </c>
      <c r="Z6" s="35">
        <f t="shared" ref="Z6:AH6" si="4">IF(Z7="",NA(),Z7)</f>
        <v>117.06</v>
      </c>
      <c r="AA6" s="35">
        <f t="shared" si="4"/>
        <v>120.68</v>
      </c>
      <c r="AB6" s="35">
        <f t="shared" si="4"/>
        <v>122.7</v>
      </c>
      <c r="AC6" s="35">
        <f t="shared" si="4"/>
        <v>124.52</v>
      </c>
      <c r="AD6" s="35">
        <f t="shared" si="4"/>
        <v>101.24</v>
      </c>
      <c r="AE6" s="35">
        <f t="shared" si="4"/>
        <v>100.94</v>
      </c>
      <c r="AF6" s="35">
        <f t="shared" si="4"/>
        <v>100.85</v>
      </c>
      <c r="AG6" s="35">
        <f t="shared" si="4"/>
        <v>102.13</v>
      </c>
      <c r="AH6" s="35">
        <f t="shared" si="4"/>
        <v>101.72</v>
      </c>
      <c r="AI6" s="34" t="str">
        <f>IF(AI7="","",IF(AI7="-","【-】","【"&amp;SUBSTITUTE(TEXT(AI7,"#,##0.00"),"-","△")&amp;"】"))</f>
        <v>【101.92】</v>
      </c>
      <c r="AJ6" s="34">
        <f>IF(AJ7="",NA(),AJ7)</f>
        <v>0</v>
      </c>
      <c r="AK6" s="34">
        <f t="shared" ref="AK6:AS6" si="5">IF(AK7="",NA(),AK7)</f>
        <v>0</v>
      </c>
      <c r="AL6" s="34">
        <f t="shared" si="5"/>
        <v>0</v>
      </c>
      <c r="AM6" s="34">
        <f t="shared" si="5"/>
        <v>0</v>
      </c>
      <c r="AN6" s="34">
        <f t="shared" si="5"/>
        <v>0</v>
      </c>
      <c r="AO6" s="35">
        <f t="shared" si="5"/>
        <v>184.13</v>
      </c>
      <c r="AP6" s="35">
        <f t="shared" si="5"/>
        <v>101.85</v>
      </c>
      <c r="AQ6" s="35">
        <f t="shared" si="5"/>
        <v>110.77</v>
      </c>
      <c r="AR6" s="35">
        <f t="shared" si="5"/>
        <v>109.51</v>
      </c>
      <c r="AS6" s="35">
        <f t="shared" si="5"/>
        <v>112.88</v>
      </c>
      <c r="AT6" s="34" t="str">
        <f>IF(AT7="","",IF(AT7="-","【-】","【"&amp;SUBSTITUTE(TEXT(AT7,"#,##0.00"),"-","△")&amp;"】"))</f>
        <v>【88.06】</v>
      </c>
      <c r="AU6" s="35">
        <f>IF(AU7="",NA(),AU7)</f>
        <v>105.25</v>
      </c>
      <c r="AV6" s="35">
        <f t="shared" ref="AV6:BD6" si="6">IF(AV7="",NA(),AV7)</f>
        <v>114.55</v>
      </c>
      <c r="AW6" s="35">
        <f t="shared" si="6"/>
        <v>160.29</v>
      </c>
      <c r="AX6" s="35">
        <f t="shared" si="6"/>
        <v>184.18</v>
      </c>
      <c r="AY6" s="35">
        <f t="shared" si="6"/>
        <v>219.5</v>
      </c>
      <c r="AZ6" s="35">
        <f t="shared" si="6"/>
        <v>63.22</v>
      </c>
      <c r="BA6" s="35">
        <f t="shared" si="6"/>
        <v>49.07</v>
      </c>
      <c r="BB6" s="35">
        <f t="shared" si="6"/>
        <v>46.78</v>
      </c>
      <c r="BC6" s="35">
        <f t="shared" si="6"/>
        <v>47.44</v>
      </c>
      <c r="BD6" s="35">
        <f t="shared" si="6"/>
        <v>49.18</v>
      </c>
      <c r="BE6" s="34" t="str">
        <f>IF(BE7="","",IF(BE7="-","【-】","【"&amp;SUBSTITUTE(TEXT(BE7,"#,##0.00"),"-","△")&amp;"】"))</f>
        <v>【54.23】</v>
      </c>
      <c r="BF6" s="35">
        <f>IF(BF7="",NA(),BF7)</f>
        <v>1678.14</v>
      </c>
      <c r="BG6" s="35">
        <f t="shared" ref="BG6:BO6" si="7">IF(BG7="",NA(),BG7)</f>
        <v>1556.32</v>
      </c>
      <c r="BH6" s="35">
        <f t="shared" si="7"/>
        <v>1415.23</v>
      </c>
      <c r="BI6" s="35">
        <f t="shared" si="7"/>
        <v>1293.07</v>
      </c>
      <c r="BJ6" s="35">
        <f t="shared" si="7"/>
        <v>1164.53</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162.12</v>
      </c>
      <c r="BR6" s="35">
        <f t="shared" ref="BR6:BZ6" si="8">IF(BR7="",NA(),BR7)</f>
        <v>203.67</v>
      </c>
      <c r="BS6" s="35">
        <f t="shared" si="8"/>
        <v>246.23</v>
      </c>
      <c r="BT6" s="35">
        <f t="shared" si="8"/>
        <v>276.22000000000003</v>
      </c>
      <c r="BU6" s="35">
        <f t="shared" si="8"/>
        <v>310.55</v>
      </c>
      <c r="BV6" s="35">
        <f t="shared" si="8"/>
        <v>66.56</v>
      </c>
      <c r="BW6" s="35">
        <f t="shared" si="8"/>
        <v>66.22</v>
      </c>
      <c r="BX6" s="35">
        <f t="shared" si="8"/>
        <v>69.87</v>
      </c>
      <c r="BY6" s="35">
        <f t="shared" si="8"/>
        <v>74.3</v>
      </c>
      <c r="BZ6" s="35">
        <f t="shared" si="8"/>
        <v>72.260000000000005</v>
      </c>
      <c r="CA6" s="34" t="str">
        <f>IF(CA7="","",IF(CA7="-","【-】","【"&amp;SUBSTITUTE(TEXT(CA7,"#,##0.00"),"-","△")&amp;"】"))</f>
        <v>【74.48】</v>
      </c>
      <c r="CB6" s="35">
        <f>IF(CB7="",NA(),CB7)</f>
        <v>147.34</v>
      </c>
      <c r="CC6" s="35">
        <f t="shared" ref="CC6:CK6" si="9">IF(CC7="",NA(),CC7)</f>
        <v>113.64</v>
      </c>
      <c r="CD6" s="35">
        <f t="shared" si="9"/>
        <v>95.18</v>
      </c>
      <c r="CE6" s="35">
        <f t="shared" si="9"/>
        <v>85.38</v>
      </c>
      <c r="CF6" s="35">
        <f t="shared" si="9"/>
        <v>76.95</v>
      </c>
      <c r="CG6" s="35">
        <f t="shared" si="9"/>
        <v>244.29</v>
      </c>
      <c r="CH6" s="35">
        <f t="shared" si="9"/>
        <v>246.72</v>
      </c>
      <c r="CI6" s="35">
        <f t="shared" si="9"/>
        <v>234.96</v>
      </c>
      <c r="CJ6" s="35">
        <f t="shared" si="9"/>
        <v>221.81</v>
      </c>
      <c r="CK6" s="35">
        <f t="shared" si="9"/>
        <v>230.02</v>
      </c>
      <c r="CL6" s="34" t="str">
        <f>IF(CL7="","",IF(CL7="-","【-】","【"&amp;SUBSTITUTE(TEXT(CL7,"#,##0.00"),"-","△")&amp;"】"))</f>
        <v>【219.46】</v>
      </c>
      <c r="CM6" s="35">
        <f>IF(CM7="",NA(),CM7)</f>
        <v>29.29</v>
      </c>
      <c r="CN6" s="35">
        <f t="shared" ref="CN6:CV6" si="10">IF(CN7="",NA(),CN7)</f>
        <v>29.23</v>
      </c>
      <c r="CO6" s="35">
        <f t="shared" si="10"/>
        <v>29.29</v>
      </c>
      <c r="CP6" s="35">
        <f t="shared" si="10"/>
        <v>95.57</v>
      </c>
      <c r="CQ6" s="35">
        <f t="shared" si="10"/>
        <v>47.31</v>
      </c>
      <c r="CR6" s="35">
        <f t="shared" si="10"/>
        <v>43.58</v>
      </c>
      <c r="CS6" s="35">
        <f t="shared" si="10"/>
        <v>41.35</v>
      </c>
      <c r="CT6" s="35">
        <f t="shared" si="10"/>
        <v>42.9</v>
      </c>
      <c r="CU6" s="35">
        <f t="shared" si="10"/>
        <v>43.36</v>
      </c>
      <c r="CV6" s="35">
        <f t="shared" si="10"/>
        <v>42.56</v>
      </c>
      <c r="CW6" s="34" t="str">
        <f>IF(CW7="","",IF(CW7="-","【-】","【"&amp;SUBSTITUTE(TEXT(CW7,"#,##0.00"),"-","△")&amp;"】"))</f>
        <v>【42.82】</v>
      </c>
      <c r="CX6" s="35">
        <f>IF(CX7="",NA(),CX7)</f>
        <v>79.430000000000007</v>
      </c>
      <c r="CY6" s="35">
        <f t="shared" ref="CY6:DG6" si="11">IF(CY7="",NA(),CY7)</f>
        <v>81.599999999999994</v>
      </c>
      <c r="CZ6" s="35">
        <f t="shared" si="11"/>
        <v>82.65</v>
      </c>
      <c r="DA6" s="35">
        <f t="shared" si="11"/>
        <v>83.25</v>
      </c>
      <c r="DB6" s="35">
        <f t="shared" si="11"/>
        <v>84.72</v>
      </c>
      <c r="DC6" s="35">
        <f t="shared" si="11"/>
        <v>82.35</v>
      </c>
      <c r="DD6" s="35">
        <f t="shared" si="11"/>
        <v>82.9</v>
      </c>
      <c r="DE6" s="35">
        <f t="shared" si="11"/>
        <v>83.5</v>
      </c>
      <c r="DF6" s="35">
        <f t="shared" si="11"/>
        <v>83.06</v>
      </c>
      <c r="DG6" s="35">
        <f t="shared" si="11"/>
        <v>83.32</v>
      </c>
      <c r="DH6" s="34" t="str">
        <f>IF(DH7="","",IF(DH7="-","【-】","【"&amp;SUBSTITUTE(TEXT(DH7,"#,##0.00"),"-","△")&amp;"】"))</f>
        <v>【83.36】</v>
      </c>
      <c r="DI6" s="35">
        <f>IF(DI7="",NA(),DI7)</f>
        <v>17.149999999999999</v>
      </c>
      <c r="DJ6" s="35">
        <f t="shared" ref="DJ6:DR6" si="12">IF(DJ7="",NA(),DJ7)</f>
        <v>19.46</v>
      </c>
      <c r="DK6" s="35">
        <f t="shared" si="12"/>
        <v>21.65</v>
      </c>
      <c r="DL6" s="35">
        <f t="shared" si="12"/>
        <v>23.83</v>
      </c>
      <c r="DM6" s="35">
        <f t="shared" si="12"/>
        <v>26.05</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422011</v>
      </c>
      <c r="D7" s="37">
        <v>46</v>
      </c>
      <c r="E7" s="37">
        <v>17</v>
      </c>
      <c r="F7" s="37">
        <v>4</v>
      </c>
      <c r="G7" s="37">
        <v>0</v>
      </c>
      <c r="H7" s="37" t="s">
        <v>96</v>
      </c>
      <c r="I7" s="37" t="s">
        <v>97</v>
      </c>
      <c r="J7" s="37" t="s">
        <v>98</v>
      </c>
      <c r="K7" s="37" t="s">
        <v>99</v>
      </c>
      <c r="L7" s="37" t="s">
        <v>100</v>
      </c>
      <c r="M7" s="37" t="s">
        <v>101</v>
      </c>
      <c r="N7" s="38" t="s">
        <v>102</v>
      </c>
      <c r="O7" s="38">
        <v>64.900000000000006</v>
      </c>
      <c r="P7" s="38">
        <v>1.31</v>
      </c>
      <c r="Q7" s="38">
        <v>87.72</v>
      </c>
      <c r="R7" s="38">
        <v>3240</v>
      </c>
      <c r="S7" s="38">
        <v>421799</v>
      </c>
      <c r="T7" s="38">
        <v>405.86</v>
      </c>
      <c r="U7" s="38">
        <v>1039.27</v>
      </c>
      <c r="V7" s="38">
        <v>5479</v>
      </c>
      <c r="W7" s="38">
        <v>1.7</v>
      </c>
      <c r="X7" s="38">
        <v>3222.94</v>
      </c>
      <c r="Y7" s="38">
        <v>115.22</v>
      </c>
      <c r="Z7" s="38">
        <v>117.06</v>
      </c>
      <c r="AA7" s="38">
        <v>120.68</v>
      </c>
      <c r="AB7" s="38">
        <v>122.7</v>
      </c>
      <c r="AC7" s="38">
        <v>124.52</v>
      </c>
      <c r="AD7" s="38">
        <v>101.24</v>
      </c>
      <c r="AE7" s="38">
        <v>100.94</v>
      </c>
      <c r="AF7" s="38">
        <v>100.85</v>
      </c>
      <c r="AG7" s="38">
        <v>102.13</v>
      </c>
      <c r="AH7" s="38">
        <v>101.72</v>
      </c>
      <c r="AI7" s="38">
        <v>101.92</v>
      </c>
      <c r="AJ7" s="38">
        <v>0</v>
      </c>
      <c r="AK7" s="38">
        <v>0</v>
      </c>
      <c r="AL7" s="38">
        <v>0</v>
      </c>
      <c r="AM7" s="38">
        <v>0</v>
      </c>
      <c r="AN7" s="38">
        <v>0</v>
      </c>
      <c r="AO7" s="38">
        <v>184.13</v>
      </c>
      <c r="AP7" s="38">
        <v>101.85</v>
      </c>
      <c r="AQ7" s="38">
        <v>110.77</v>
      </c>
      <c r="AR7" s="38">
        <v>109.51</v>
      </c>
      <c r="AS7" s="38">
        <v>112.88</v>
      </c>
      <c r="AT7" s="38">
        <v>88.06</v>
      </c>
      <c r="AU7" s="38">
        <v>105.25</v>
      </c>
      <c r="AV7" s="38">
        <v>114.55</v>
      </c>
      <c r="AW7" s="38">
        <v>160.29</v>
      </c>
      <c r="AX7" s="38">
        <v>184.18</v>
      </c>
      <c r="AY7" s="38">
        <v>219.5</v>
      </c>
      <c r="AZ7" s="38">
        <v>63.22</v>
      </c>
      <c r="BA7" s="38">
        <v>49.07</v>
      </c>
      <c r="BB7" s="38">
        <v>46.78</v>
      </c>
      <c r="BC7" s="38">
        <v>47.44</v>
      </c>
      <c r="BD7" s="38">
        <v>49.18</v>
      </c>
      <c r="BE7" s="38">
        <v>54.23</v>
      </c>
      <c r="BF7" s="38">
        <v>1678.14</v>
      </c>
      <c r="BG7" s="38">
        <v>1556.32</v>
      </c>
      <c r="BH7" s="38">
        <v>1415.23</v>
      </c>
      <c r="BI7" s="38">
        <v>1293.07</v>
      </c>
      <c r="BJ7" s="38">
        <v>1164.53</v>
      </c>
      <c r="BK7" s="38">
        <v>1436</v>
      </c>
      <c r="BL7" s="38">
        <v>1434.89</v>
      </c>
      <c r="BM7" s="38">
        <v>1298.9100000000001</v>
      </c>
      <c r="BN7" s="38">
        <v>1243.71</v>
      </c>
      <c r="BO7" s="38">
        <v>1194.1500000000001</v>
      </c>
      <c r="BP7" s="38">
        <v>1209.4000000000001</v>
      </c>
      <c r="BQ7" s="38">
        <v>162.12</v>
      </c>
      <c r="BR7" s="38">
        <v>203.67</v>
      </c>
      <c r="BS7" s="38">
        <v>246.23</v>
      </c>
      <c r="BT7" s="38">
        <v>276.22000000000003</v>
      </c>
      <c r="BU7" s="38">
        <v>310.55</v>
      </c>
      <c r="BV7" s="38">
        <v>66.56</v>
      </c>
      <c r="BW7" s="38">
        <v>66.22</v>
      </c>
      <c r="BX7" s="38">
        <v>69.87</v>
      </c>
      <c r="BY7" s="38">
        <v>74.3</v>
      </c>
      <c r="BZ7" s="38">
        <v>72.260000000000005</v>
      </c>
      <c r="CA7" s="38">
        <v>74.48</v>
      </c>
      <c r="CB7" s="38">
        <v>147.34</v>
      </c>
      <c r="CC7" s="38">
        <v>113.64</v>
      </c>
      <c r="CD7" s="38">
        <v>95.18</v>
      </c>
      <c r="CE7" s="38">
        <v>85.38</v>
      </c>
      <c r="CF7" s="38">
        <v>76.95</v>
      </c>
      <c r="CG7" s="38">
        <v>244.29</v>
      </c>
      <c r="CH7" s="38">
        <v>246.72</v>
      </c>
      <c r="CI7" s="38">
        <v>234.96</v>
      </c>
      <c r="CJ7" s="38">
        <v>221.81</v>
      </c>
      <c r="CK7" s="38">
        <v>230.02</v>
      </c>
      <c r="CL7" s="38">
        <v>219.46</v>
      </c>
      <c r="CM7" s="38">
        <v>29.29</v>
      </c>
      <c r="CN7" s="38">
        <v>29.23</v>
      </c>
      <c r="CO7" s="38">
        <v>29.29</v>
      </c>
      <c r="CP7" s="38">
        <v>95.57</v>
      </c>
      <c r="CQ7" s="38">
        <v>47.31</v>
      </c>
      <c r="CR7" s="38">
        <v>43.58</v>
      </c>
      <c r="CS7" s="38">
        <v>41.35</v>
      </c>
      <c r="CT7" s="38">
        <v>42.9</v>
      </c>
      <c r="CU7" s="38">
        <v>43.36</v>
      </c>
      <c r="CV7" s="38">
        <v>42.56</v>
      </c>
      <c r="CW7" s="38">
        <v>42.82</v>
      </c>
      <c r="CX7" s="38">
        <v>79.430000000000007</v>
      </c>
      <c r="CY7" s="38">
        <v>81.599999999999994</v>
      </c>
      <c r="CZ7" s="38">
        <v>82.65</v>
      </c>
      <c r="DA7" s="38">
        <v>83.25</v>
      </c>
      <c r="DB7" s="38">
        <v>84.72</v>
      </c>
      <c r="DC7" s="38">
        <v>82.35</v>
      </c>
      <c r="DD7" s="38">
        <v>82.9</v>
      </c>
      <c r="DE7" s="38">
        <v>83.5</v>
      </c>
      <c r="DF7" s="38">
        <v>83.06</v>
      </c>
      <c r="DG7" s="38">
        <v>83.32</v>
      </c>
      <c r="DH7" s="38">
        <v>83.36</v>
      </c>
      <c r="DI7" s="38">
        <v>17.149999999999999</v>
      </c>
      <c r="DJ7" s="38">
        <v>19.46</v>
      </c>
      <c r="DK7" s="38">
        <v>21.65</v>
      </c>
      <c r="DL7" s="38">
        <v>23.83</v>
      </c>
      <c r="DM7" s="38">
        <v>26.05</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v>
      </c>
      <c r="EG7" s="38">
        <v>0</v>
      </c>
      <c r="EH7" s="38">
        <v>0</v>
      </c>
      <c r="EI7" s="38">
        <v>0</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2020-01-30T01:06:01Z</cp:lastPrinted>
  <dcterms:created xsi:type="dcterms:W3CDTF">2019-12-05T04:52:08Z</dcterms:created>
  <dcterms:modified xsi:type="dcterms:W3CDTF">2020-03-10T00:06:45Z</dcterms:modified>
  <cp:category/>
</cp:coreProperties>
</file>