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1_水道事業\"/>
    </mc:Choice>
  </mc:AlternateContent>
  <xr:revisionPtr revIDLastSave="0" documentId="13_ncr:1_{712B2C61-09A5-4453-908A-042343328AEE}" xr6:coauthVersionLast="45" xr6:coauthVersionMax="45" xr10:uidLastSave="{00000000-0000-0000-0000-000000000000}"/>
  <workbookProtection workbookAlgorithmName="SHA-512" workbookHashValue="WLzvAORvinTsghpO4mLBJTwAS7BgxXDHJxZOwDK20ssdMjms6vM7+oP21IA8sCO5nUb71rYHb6rxUJm6jhZJQA==" workbookSaltValue="/l8E+mj1Inb26LSK1Gugz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W10" i="4" s="1"/>
  <c r="P6" i="5"/>
  <c r="P10" i="4" s="1"/>
  <c r="O6" i="5"/>
  <c r="N6" i="5"/>
  <c r="B10" i="4" s="1"/>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L10" i="4"/>
  <c r="I10" i="4"/>
  <c r="BB8" i="4"/>
  <c r="AT8" i="4"/>
  <c r="W8" i="4"/>
  <c r="P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<sst xmlns="http://schemas.openxmlformats.org/spreadsheetml/2006/main" count="228" uniqueCount="113">
  <si>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</si>
  <si>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</si>
  <si>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</si>
  <si>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</si>
  <si>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</si>
  <si>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</si>
  <si>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</si>
  <si>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</si>
  <si>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</si>
  <si>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</si>
  <si>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</si>
  <si>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</si>
  <si>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</si>
  <si>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</si>
  <si>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</si>
  <si>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</si>
  <si>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</si>
  <si>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</si>
  <si>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</si>
  <si>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</si>
  <si>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</si>
  <si>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</si>
  <si>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</si>
  <si>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</si>
  <si>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</si>
  <si>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</si>
  <si>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</si>
  <si>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</si>
  <si>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</si>
  <si>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</si>
  <si>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</si>
  <si>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</si>
  <si>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</si>
  <si>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</si>
  <si>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</si>
  <si>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</si>
  <si>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</si>
  <si>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</si>
  <si>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</si>
  <si>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</si>
  <si>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</si>
  <si>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</si>
  <si>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</si>
  <si>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</si>
  <si>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</si>
  <si>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</si>
  <si>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</si>
  <si>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</si>
  <si>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</si>
  <si>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</si>
  <si>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</si>
  <si>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</si>
  <si>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</si>
  <si>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</si>
  <si>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</si>
  <si>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</si>
  <si>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</si>
  <si>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</si>
  <si>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</si>
  <si>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</si>
  <si>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</si>
  <si>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</si>
  <si>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</si>
  <si>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</si>
  <si>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</si>
  <si>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</si>
  <si>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</si>
  <si>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</si>
  <si>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</si>
  <si>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</si>
  <si>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</si>
  <si>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</si>
  <si>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</si>
  <si>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</si>
  <si>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</si>
  <si>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</si>
  <si>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</si>
  <si>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</si>
  <si>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</si>
  <si>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</si>
  <si>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</si>
  <si>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</si>
  <si>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</si>
  <si>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</si>
  <si>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</si>
  <si>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</si>
  <si>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</si>
  <si>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</si>
  <si>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</si>
  <si>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</si>
  <si>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</si>
  <si>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</si>
  <si>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</si>
  <si>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</si>
  <si>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</si>
  <si>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</si>
  <si>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</si>
  <si>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</si>
  <si>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</si>
  <si>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</si>
  <si>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</si>
  <si>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</si>
  <si>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</si>
  <si>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</si>
  <si>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</si>
  <si>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</si>
  <si>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</si>
  <si>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</si>
  <si>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</si>
  <si>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</si>
  <si>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今後も人口減少や水需要の減少による収益の減少、施設更新のための費用増大で、経営状況は順風満帆とは言い難い状況が続いていくものと思われる。そのような状況の中で、水道事業者として企業努力が求められるものと認識をしているが、様々な手法を用いて、事業効率化のための取り組みを推進していきたい。</t>
    <rPh sb="9" eb="10">
      <t>ミズ</t>
    </rPh>
    <rPh sb="10" eb="12">
      <t>ジュヨウ</t>
    </rPh>
    <rPh sb="13" eb="15">
      <t>ゲンショウ</t>
    </rPh>
    <phoneticPr fontId="4"/>
  </si>
  <si>
    <t xml:space="preserve"> 高度経済成長期に整備された施設の老朽化が急速に進んでいる状況に対応するため、中長期計画及び経営戦略を策定し、財政状況を考慮しつつ老朽管更新を行っているが、管路経年化率の上昇を解消することは困難であるため漏水状況や重要度などを参考にすることで、より効果が発揮できるよう更新工事を実施している。</t>
    <rPh sb="44" eb="45">
      <t>オヨ</t>
    </rPh>
    <rPh sb="46" eb="48">
      <t>ケイエイ</t>
    </rPh>
    <rPh sb="48" eb="50">
      <t>センリャク</t>
    </rPh>
    <phoneticPr fontId="4"/>
  </si>
  <si>
    <t>　令和元年度は、経常収支比率、料金回収率が類似団体平均よりも高く、欠損金も発生していないことから、一見、健全な経営を維持できているように見受けられるが、経常収支比率、料金回収率は低下、給水原価は上昇と好ましくない方へ推移しているため、歯止めを掛けるべく、措置を講じる必要がある。主な要因は給水収益の減少であり、近年の水需要は、節水型家電の普及のみならず、資源循環型社会の定着による節水意識の高まりにより減少傾向にある。更に夏場の降水量の増加も給水収益の減少に影響を及ぼした。
　今後の経営はより厳しいものになっていくことが予想される。健全な経営を維持していくため、費用においても更なる精査を進め、抑制していく必要がある。
　一方で、施設利用率、有収率は良好な数値を保っており、今後も大きな変動なく推移していくものと予測している。
　企業債残高対給水収益比率は上昇傾向にあるが、まだ余力があることを加味し、高まる更新需要への対応策として、今後も企業債を効果的に活用していくことが必要と考えている。</t>
    <rPh sb="1" eb="3">
      <t>レイワ</t>
    </rPh>
    <rPh sb="3" eb="4">
      <t>ガン</t>
    </rPh>
    <rPh sb="21" eb="23">
      <t>ルイジ</t>
    </rPh>
    <rPh sb="23" eb="25">
      <t>ダンタイ</t>
    </rPh>
    <rPh sb="141" eb="143">
      <t>ヨウイン</t>
    </rPh>
    <rPh sb="144" eb="148">
      <t>キュウスイシュウエキ</t>
    </rPh>
    <rPh sb="149" eb="151">
      <t>ゲンショウ</t>
    </rPh>
    <rPh sb="211" eb="213">
      <t>ナツバ</t>
    </rPh>
    <rPh sb="221" eb="225">
      <t>キュウスイシュウエキ</t>
    </rPh>
    <rPh sb="226" eb="228">
      <t>ゲンショウ</t>
    </rPh>
    <rPh sb="229" eb="231">
      <t>エイキョウ</t>
    </rPh>
    <rPh sb="232" eb="233">
      <t>オヨ</t>
    </rPh>
    <rPh sb="239" eb="241">
      <t>コンゴ</t>
    </rPh>
    <rPh sb="242" eb="244">
      <t>ケイエイ</t>
    </rPh>
    <rPh sb="247" eb="248">
      <t>キビ</t>
    </rPh>
    <rPh sb="261" eb="263">
      <t>ヨソウ</t>
    </rPh>
    <rPh sb="267" eb="269">
      <t>ケンゼン</t>
    </rPh>
    <rPh sb="270" eb="272">
      <t>ケイエイ</t>
    </rPh>
    <rPh sb="273" eb="275">
      <t>イジ</t>
    </rPh>
    <rPh sb="289" eb="290">
      <t>サラ</t>
    </rPh>
    <rPh sb="298" eb="300">
      <t>ヨクセイ</t>
    </rPh>
    <rPh sb="379" eb="381">
      <t>ジョウショウ</t>
    </rPh>
    <rPh sb="381" eb="383">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</si>
</sst>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0.49</c:v>
                </c:pt>
                <c:pt idx="1">
                  <c:v>0.73</c:v>
                </c:pt>
                <c:pt idx="2">
                  <c:v>2.21</c:v>
                </c:pt>
                <c:pt idx="3">
                  <c:v>1.1000000000000001</c:v>
                </c:pt>
                <c:pt idx="4">
                  <c:v>0.55000000000000004</c:v>
                </c:pt>
              </c:numCache>
            </c:numRef>
          </c:val>
          <c:extLst>
            <c:ext xmlns:c16="http://schemas.microsoft.com/office/drawing/2014/chart" uri="{C3380CC4-5D6E-409C-BE32-E72D297353CC}">
              <c16:uniqueId val="{00000000-19EE-4FE9-A50F-82EE84264A6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c:ext xmlns:c16="http://schemas.microsoft.com/office/drawing/2014/chart" uri="{C3380CC4-5D6E-409C-BE32-E72D297353CC}">
              <c16:uniqueId val="{00000001-19EE-4FE9-A50F-82EE84264A6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76.53</c:v>
                </c:pt>
                <c:pt idx="1">
                  <c:v>83.08</c:v>
                </c:pt>
                <c:pt idx="2">
                  <c:v>82.47</c:v>
                </c:pt>
                <c:pt idx="3">
                  <c:v>83.02</c:v>
                </c:pt>
                <c:pt idx="4">
                  <c:v>79.81</c:v>
                </c:pt>
              </c:numCache>
            </c:numRef>
          </c:val>
          <c:extLst>
            <c:ext xmlns:c16="http://schemas.microsoft.com/office/drawing/2014/chart" uri="{C3380CC4-5D6E-409C-BE32-E72D297353CC}">
              <c16:uniqueId val="{00000000-DF21-47E9-9FD3-FA8AE4C73DA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c:ext xmlns:c16="http://schemas.microsoft.com/office/drawing/2014/chart" uri="{C3380CC4-5D6E-409C-BE32-E72D297353CC}">
              <c16:uniqueId val="{00000001-DF21-47E9-9FD3-FA8AE4C73DA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91.86</c:v>
                </c:pt>
                <c:pt idx="1">
                  <c:v>89.18</c:v>
                </c:pt>
                <c:pt idx="2">
                  <c:v>90.47</c:v>
                </c:pt>
                <c:pt idx="3">
                  <c:v>89.34</c:v>
                </c:pt>
                <c:pt idx="4">
                  <c:v>91.45</c:v>
                </c:pt>
              </c:numCache>
            </c:numRef>
          </c:val>
          <c:extLst>
            <c:ext xmlns:c16="http://schemas.microsoft.com/office/drawing/2014/chart" uri="{C3380CC4-5D6E-409C-BE32-E72D297353CC}">
              <c16:uniqueId val="{00000000-A7EE-4C5C-A328-F38090E7868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c:ext xmlns:c16="http://schemas.microsoft.com/office/drawing/2014/chart" uri="{C3380CC4-5D6E-409C-BE32-E72D297353CC}">
              <c16:uniqueId val="{00000001-A7EE-4C5C-A328-F38090E7868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124.4</c:v>
                </c:pt>
                <c:pt idx="1">
                  <c:v>121.18</c:v>
                </c:pt>
                <c:pt idx="2">
                  <c:v>121.83</c:v>
                </c:pt>
                <c:pt idx="3">
                  <c:v>112.94</c:v>
                </c:pt>
                <c:pt idx="4">
                  <c:v>111.45</c:v>
                </c:pt>
              </c:numCache>
            </c:numRef>
          </c:val>
          <c:extLst>
            <c:ext xmlns:c16="http://schemas.microsoft.com/office/drawing/2014/chart" uri="{C3380CC4-5D6E-409C-BE32-E72D297353CC}">
              <c16:uniqueId val="{00000000-03F8-4456-B2C1-F4CE27BF2D5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c:ext xmlns:c16="http://schemas.microsoft.com/office/drawing/2014/chart" uri="{C3380CC4-5D6E-409C-BE32-E72D297353CC}">
              <c16:uniqueId val="{00000001-03F8-4456-B2C1-F4CE27BF2D5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50.72</c:v>
                </c:pt>
                <c:pt idx="1">
                  <c:v>51.07</c:v>
                </c:pt>
                <c:pt idx="2">
                  <c:v>49.92</c:v>
                </c:pt>
                <c:pt idx="3">
                  <c:v>49.06</c:v>
                </c:pt>
                <c:pt idx="4">
                  <c:v>50.02</c:v>
                </c:pt>
              </c:numCache>
            </c:numRef>
          </c:val>
          <c:extLst>
            <c:ext xmlns:c16="http://schemas.microsoft.com/office/drawing/2014/chart" uri="{C3380CC4-5D6E-409C-BE32-E72D297353CC}">
              <c16:uniqueId val="{00000000-FD05-4A9A-917A-333A2787070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c:ext xmlns:c16="http://schemas.microsoft.com/office/drawing/2014/chart" uri="{C3380CC4-5D6E-409C-BE32-E72D297353CC}">
              <c16:uniqueId val="{00000001-FD05-4A9A-917A-333A2787070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18.62</c:v>
                </c:pt>
                <c:pt idx="1">
                  <c:v>25.13</c:v>
                </c:pt>
                <c:pt idx="2">
                  <c:v>25.46</c:v>
                </c:pt>
                <c:pt idx="3">
                  <c:v>25.71</c:v>
                </c:pt>
                <c:pt idx="4">
                  <c:v>27.39</c:v>
                </c:pt>
              </c:numCache>
            </c:numRef>
          </c:val>
          <c:extLst>
            <c:ext xmlns:c16="http://schemas.microsoft.com/office/drawing/2014/chart" uri="{C3380CC4-5D6E-409C-BE32-E72D297353CC}">
              <c16:uniqueId val="{00000000-3DC9-46BA-B466-651D6BF0A7F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c:ext xmlns:c16="http://schemas.microsoft.com/office/drawing/2014/chart" uri="{C3380CC4-5D6E-409C-BE32-E72D297353CC}">
              <c16:uniqueId val="{00000001-3DC9-46BA-B466-651D6BF0A7F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E2-4864-ADF5-933970593E1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c:ext xmlns:c16="http://schemas.microsoft.com/office/drawing/2014/chart" uri="{C3380CC4-5D6E-409C-BE32-E72D297353CC}">
              <c16:uniqueId val="{00000001-E1E2-4864-ADF5-933970593E1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335.31</c:v>
                </c:pt>
                <c:pt idx="1">
                  <c:v>313.23</c:v>
                </c:pt>
                <c:pt idx="2">
                  <c:v>240.88</c:v>
                </c:pt>
                <c:pt idx="3">
                  <c:v>378</c:v>
                </c:pt>
                <c:pt idx="4">
                  <c:v>351.61</c:v>
                </c:pt>
              </c:numCache>
            </c:numRef>
          </c:val>
          <c:extLst>
            <c:ext xmlns:c16="http://schemas.microsoft.com/office/drawing/2014/chart" uri="{C3380CC4-5D6E-409C-BE32-E72D297353CC}">
              <c16:uniqueId val="{00000000-6B92-4DD6-93E8-47FB87AEA5C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c:ext xmlns:c16="http://schemas.microsoft.com/office/drawing/2014/chart" uri="{C3380CC4-5D6E-409C-BE32-E72D297353CC}">
              <c16:uniqueId val="{00000001-6B92-4DD6-93E8-47FB87AEA5C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127.27</c:v>
                </c:pt>
                <c:pt idx="1">
                  <c:v>104.84</c:v>
                </c:pt>
                <c:pt idx="2">
                  <c:v>112.4</c:v>
                </c:pt>
                <c:pt idx="3">
                  <c:v>134.78</c:v>
                </c:pt>
                <c:pt idx="4">
                  <c:v>165.74</c:v>
                </c:pt>
              </c:numCache>
            </c:numRef>
          </c:val>
          <c:extLst>
            <c:ext xmlns:c16="http://schemas.microsoft.com/office/drawing/2014/chart" uri="{C3380CC4-5D6E-409C-BE32-E72D297353CC}">
              <c16:uniqueId val="{00000000-FAD4-491B-AA7C-DDDAAF858A7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c:ext xmlns:c16="http://schemas.microsoft.com/office/drawing/2014/chart" uri="{C3380CC4-5D6E-409C-BE32-E72D297353CC}">
              <c16:uniqueId val="{00000001-FAD4-491B-AA7C-DDDAAF858A7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120.71</c:v>
                </c:pt>
                <c:pt idx="1">
                  <c:v>117.68</c:v>
                </c:pt>
                <c:pt idx="2">
                  <c:v>119.41</c:v>
                </c:pt>
                <c:pt idx="3">
                  <c:v>109.72</c:v>
                </c:pt>
                <c:pt idx="4">
                  <c:v>107.51</c:v>
                </c:pt>
              </c:numCache>
            </c:numRef>
          </c:val>
          <c:extLst>
            <c:ext xmlns:c16="http://schemas.microsoft.com/office/drawing/2014/chart" uri="{C3380CC4-5D6E-409C-BE32-E72D297353CC}">
              <c16:uniqueId val="{00000000-0730-42A3-9096-222A1BAD6AE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c:ext xmlns:c16="http://schemas.microsoft.com/office/drawing/2014/chart" uri="{C3380CC4-5D6E-409C-BE32-E72D297353CC}">
              <c16:uniqueId val="{00000001-0730-42A3-9096-222A1BAD6AE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156.37</c:v>
                </c:pt>
                <c:pt idx="1">
                  <c:v>160.47999999999999</c:v>
                </c:pt>
                <c:pt idx="2">
                  <c:v>158.99</c:v>
                </c:pt>
                <c:pt idx="3">
                  <c:v>173.27</c:v>
                </c:pt>
                <c:pt idx="4">
                  <c:v>176.05</c:v>
                </c:pt>
              </c:numCache>
            </c:numRef>
          </c:val>
          <c:extLst>
            <c:ext xmlns:c16="http://schemas.microsoft.com/office/drawing/2014/chart" uri="{C3380CC4-5D6E-409C-BE32-E72D297353CC}">
              <c16:uniqueId val="{00000000-52BF-4647-BE0C-A3002DEC4CC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c:ext xmlns:c16="http://schemas.microsoft.com/office/drawing/2014/chart" uri="{C3380CC4-5D6E-409C-BE32-E72D297353CC}">
              <c16:uniqueId val="{00000001-52BF-4647-BE0C-A3002DEC4CC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8" sqref="B8:H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長崎県　長与町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41602</v>
      </c>
      <c r="AM8" s="61"/>
      <c r="AN8" s="61"/>
      <c r="AO8" s="61"/>
      <c r="AP8" s="61"/>
      <c r="AQ8" s="61"/>
      <c r="AR8" s="61"/>
      <c r="AS8" s="61"/>
      <c r="AT8" s="52">
        <f>データ!$S$6</f>
        <v>28.73</v>
      </c>
      <c r="AU8" s="53"/>
      <c r="AV8" s="53"/>
      <c r="AW8" s="53"/>
      <c r="AX8" s="53"/>
      <c r="AY8" s="53"/>
      <c r="AZ8" s="53"/>
      <c r="BA8" s="53"/>
      <c r="BB8" s="54">
        <f>データ!$T$6</f>
        <v>1448.03</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81.81</v>
      </c>
      <c r="J10" s="53"/>
      <c r="K10" s="53"/>
      <c r="L10" s="53"/>
      <c r="M10" s="53"/>
      <c r="N10" s="53"/>
      <c r="O10" s="64"/>
      <c r="P10" s="54">
        <f>データ!$P$6</f>
        <v>91.46</v>
      </c>
      <c r="Q10" s="54"/>
      <c r="R10" s="54"/>
      <c r="S10" s="54"/>
      <c r="T10" s="54"/>
      <c r="U10" s="54"/>
      <c r="V10" s="54"/>
      <c r="W10" s="61">
        <f>データ!$Q$6</f>
        <v>3630</v>
      </c>
      <c r="X10" s="61"/>
      <c r="Y10" s="61"/>
      <c r="Z10" s="61"/>
      <c r="AA10" s="61"/>
      <c r="AB10" s="61"/>
      <c r="AC10" s="61"/>
      <c r="AD10" s="2"/>
      <c r="AE10" s="2"/>
      <c r="AF10" s="2"/>
      <c r="AG10" s="2"/>
      <c r="AH10" s="4"/>
      <c r="AI10" s="4"/>
      <c r="AJ10" s="4"/>
      <c r="AK10" s="4"/>
      <c r="AL10" s="61">
        <f>データ!$U$6</f>
        <v>37779</v>
      </c>
      <c r="AM10" s="61"/>
      <c r="AN10" s="61"/>
      <c r="AO10" s="61"/>
      <c r="AP10" s="61"/>
      <c r="AQ10" s="61"/>
      <c r="AR10" s="61"/>
      <c r="AS10" s="61"/>
      <c r="AT10" s="52">
        <f>データ!$V$6</f>
        <v>12.17</v>
      </c>
      <c r="AU10" s="53"/>
      <c r="AV10" s="53"/>
      <c r="AW10" s="53"/>
      <c r="AX10" s="53"/>
      <c r="AY10" s="53"/>
      <c r="AZ10" s="53"/>
      <c r="BA10" s="53"/>
      <c r="BB10" s="54">
        <f>データ!$W$6</f>
        <v>3104.27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112</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110</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B8r1u1GfxDpvqAnjqyx9rA/qhU3RQ6yWeaIEzd5qVuBJ3YWLKBDx3vH57vM33BqFhtUdM/x2myudzyd3a4luAg==" saltValue="WDveWXYYE7dLc1BiUdmOi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423076</v>
      </c>
      <c r="D6" s="34">
        <f t="shared" si="3"/>
        <v>46</v>
      </c>
      <c r="E6" s="34">
        <f t="shared" si="3"/>
        <v>1</v>
      </c>
      <c r="F6" s="34">
        <f t="shared" si="3"/>
        <v>0</v>
      </c>
      <c r="G6" s="34">
        <f t="shared" si="3"/>
        <v>1</v>
      </c>
      <c r="H6" s="34" t="str">
        <f t="shared" si="3"/>
        <v>長崎県　長与町</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81.81</v>
      </c>
      <c r="P6" s="35">
        <f t="shared" si="3"/>
        <v>91.46</v>
      </c>
      <c r="Q6" s="35">
        <f t="shared" si="3"/>
        <v>3630</v>
      </c>
      <c r="R6" s="35">
        <f t="shared" si="3"/>
        <v>41602</v>
      </c>
      <c r="S6" s="35">
        <f t="shared" si="3"/>
        <v>28.73</v>
      </c>
      <c r="T6" s="35">
        <f t="shared" si="3"/>
        <v>1448.03</v>
      </c>
      <c r="U6" s="35">
        <f t="shared" si="3"/>
        <v>37779</v>
      </c>
      <c r="V6" s="35">
        <f t="shared" si="3"/>
        <v>12.17</v>
      </c>
      <c r="W6" s="35">
        <f t="shared" si="3"/>
        <v>3104.27</v>
      </c>
      <c r="X6" s="36">
        <f>IF(X7="",NA(),X7)</f>
        <v>124.4</v>
      </c>
      <c r="Y6" s="36">
        <f t="shared" ref="Y6:AG6" si="4">IF(Y7="",NA(),Y7)</f>
        <v>121.18</v>
      </c>
      <c r="Z6" s="36">
        <f t="shared" si="4"/>
        <v>121.83</v>
      </c>
      <c r="AA6" s="36">
        <f t="shared" si="4"/>
        <v>112.94</v>
      </c>
      <c r="AB6" s="36">
        <f t="shared" si="4"/>
        <v>111.45</v>
      </c>
      <c r="AC6" s="36">
        <f t="shared" si="4"/>
        <v>109.64</v>
      </c>
      <c r="AD6" s="36">
        <f t="shared" si="4"/>
        <v>110.95</v>
      </c>
      <c r="AE6" s="36">
        <f t="shared" si="4"/>
        <v>110.68</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3.91</v>
      </c>
      <c r="AP6" s="36">
        <f t="shared" si="5"/>
        <v>3.56</v>
      </c>
      <c r="AQ6" s="36">
        <f t="shared" si="5"/>
        <v>2.74</v>
      </c>
      <c r="AR6" s="36">
        <f t="shared" si="5"/>
        <v>3.7</v>
      </c>
      <c r="AS6" s="35" t="str">
        <f>IF(AS7="","",IF(AS7="-","【-】","【"&amp;SUBSTITUTE(TEXT(AS7,"#,##0.00"),"-","△")&amp;"】"))</f>
        <v>【1.08】</v>
      </c>
      <c r="AT6" s="36">
        <f>IF(AT7="",NA(),AT7)</f>
        <v>335.31</v>
      </c>
      <c r="AU6" s="36">
        <f t="shared" ref="AU6:BC6" si="6">IF(AU7="",NA(),AU7)</f>
        <v>313.23</v>
      </c>
      <c r="AV6" s="36">
        <f t="shared" si="6"/>
        <v>240.88</v>
      </c>
      <c r="AW6" s="36">
        <f t="shared" si="6"/>
        <v>378</v>
      </c>
      <c r="AX6" s="36">
        <f t="shared" si="6"/>
        <v>351.61</v>
      </c>
      <c r="AY6" s="36">
        <f t="shared" si="6"/>
        <v>371.31</v>
      </c>
      <c r="AZ6" s="36">
        <f t="shared" si="6"/>
        <v>377.63</v>
      </c>
      <c r="BA6" s="36">
        <f t="shared" si="6"/>
        <v>357.34</v>
      </c>
      <c r="BB6" s="36">
        <f t="shared" si="6"/>
        <v>366.03</v>
      </c>
      <c r="BC6" s="36">
        <f t="shared" si="6"/>
        <v>365.18</v>
      </c>
      <c r="BD6" s="35" t="str">
        <f>IF(BD7="","",IF(BD7="-","【-】","【"&amp;SUBSTITUTE(TEXT(BD7,"#,##0.00"),"-","△")&amp;"】"))</f>
        <v>【264.97】</v>
      </c>
      <c r="BE6" s="36">
        <f>IF(BE7="",NA(),BE7)</f>
        <v>127.27</v>
      </c>
      <c r="BF6" s="36">
        <f t="shared" ref="BF6:BN6" si="7">IF(BF7="",NA(),BF7)</f>
        <v>104.84</v>
      </c>
      <c r="BG6" s="36">
        <f t="shared" si="7"/>
        <v>112.4</v>
      </c>
      <c r="BH6" s="36">
        <f t="shared" si="7"/>
        <v>134.78</v>
      </c>
      <c r="BI6" s="36">
        <f t="shared" si="7"/>
        <v>165.74</v>
      </c>
      <c r="BJ6" s="36">
        <f t="shared" si="7"/>
        <v>373.09</v>
      </c>
      <c r="BK6" s="36">
        <f t="shared" si="7"/>
        <v>364.71</v>
      </c>
      <c r="BL6" s="36">
        <f t="shared" si="7"/>
        <v>373.69</v>
      </c>
      <c r="BM6" s="36">
        <f t="shared" si="7"/>
        <v>370.12</v>
      </c>
      <c r="BN6" s="36">
        <f t="shared" si="7"/>
        <v>371.65</v>
      </c>
      <c r="BO6" s="35" t="str">
        <f>IF(BO7="","",IF(BO7="-","【-】","【"&amp;SUBSTITUTE(TEXT(BO7,"#,##0.00"),"-","△")&amp;"】"))</f>
        <v>【266.61】</v>
      </c>
      <c r="BP6" s="36">
        <f>IF(BP7="",NA(),BP7)</f>
        <v>120.71</v>
      </c>
      <c r="BQ6" s="36">
        <f t="shared" ref="BQ6:BY6" si="8">IF(BQ7="",NA(),BQ7)</f>
        <v>117.68</v>
      </c>
      <c r="BR6" s="36">
        <f t="shared" si="8"/>
        <v>119.41</v>
      </c>
      <c r="BS6" s="36">
        <f t="shared" si="8"/>
        <v>109.72</v>
      </c>
      <c r="BT6" s="36">
        <f t="shared" si="8"/>
        <v>107.51</v>
      </c>
      <c r="BU6" s="36">
        <f t="shared" si="8"/>
        <v>99.99</v>
      </c>
      <c r="BV6" s="36">
        <f t="shared" si="8"/>
        <v>100.65</v>
      </c>
      <c r="BW6" s="36">
        <f t="shared" si="8"/>
        <v>99.87</v>
      </c>
      <c r="BX6" s="36">
        <f t="shared" si="8"/>
        <v>100.42</v>
      </c>
      <c r="BY6" s="36">
        <f t="shared" si="8"/>
        <v>98.77</v>
      </c>
      <c r="BZ6" s="35" t="str">
        <f>IF(BZ7="","",IF(BZ7="-","【-】","【"&amp;SUBSTITUTE(TEXT(BZ7,"#,##0.00"),"-","△")&amp;"】"))</f>
        <v>【103.24】</v>
      </c>
      <c r="CA6" s="36">
        <f>IF(CA7="",NA(),CA7)</f>
        <v>156.37</v>
      </c>
      <c r="CB6" s="36">
        <f t="shared" ref="CB6:CJ6" si="9">IF(CB7="",NA(),CB7)</f>
        <v>160.47999999999999</v>
      </c>
      <c r="CC6" s="36">
        <f t="shared" si="9"/>
        <v>158.99</v>
      </c>
      <c r="CD6" s="36">
        <f t="shared" si="9"/>
        <v>173.27</v>
      </c>
      <c r="CE6" s="36">
        <f t="shared" si="9"/>
        <v>176.05</v>
      </c>
      <c r="CF6" s="36">
        <f t="shared" si="9"/>
        <v>171.15</v>
      </c>
      <c r="CG6" s="36">
        <f t="shared" si="9"/>
        <v>170.19</v>
      </c>
      <c r="CH6" s="36">
        <f t="shared" si="9"/>
        <v>171.81</v>
      </c>
      <c r="CI6" s="36">
        <f t="shared" si="9"/>
        <v>171.67</v>
      </c>
      <c r="CJ6" s="36">
        <f t="shared" si="9"/>
        <v>173.67</v>
      </c>
      <c r="CK6" s="35" t="str">
        <f>IF(CK7="","",IF(CK7="-","【-】","【"&amp;SUBSTITUTE(TEXT(CK7,"#,##0.00"),"-","△")&amp;"】"))</f>
        <v>【168.38】</v>
      </c>
      <c r="CL6" s="36">
        <f>IF(CL7="",NA(),CL7)</f>
        <v>76.53</v>
      </c>
      <c r="CM6" s="36">
        <f t="shared" ref="CM6:CU6" si="10">IF(CM7="",NA(),CM7)</f>
        <v>83.08</v>
      </c>
      <c r="CN6" s="36">
        <f t="shared" si="10"/>
        <v>82.47</v>
      </c>
      <c r="CO6" s="36">
        <f t="shared" si="10"/>
        <v>83.02</v>
      </c>
      <c r="CP6" s="36">
        <f t="shared" si="10"/>
        <v>79.81</v>
      </c>
      <c r="CQ6" s="36">
        <f t="shared" si="10"/>
        <v>58.53</v>
      </c>
      <c r="CR6" s="36">
        <f t="shared" si="10"/>
        <v>59.01</v>
      </c>
      <c r="CS6" s="36">
        <f t="shared" si="10"/>
        <v>60.03</v>
      </c>
      <c r="CT6" s="36">
        <f t="shared" si="10"/>
        <v>59.74</v>
      </c>
      <c r="CU6" s="36">
        <f t="shared" si="10"/>
        <v>59.67</v>
      </c>
      <c r="CV6" s="35" t="str">
        <f>IF(CV7="","",IF(CV7="-","【-】","【"&amp;SUBSTITUTE(TEXT(CV7,"#,##0.00"),"-","△")&amp;"】"))</f>
        <v>【60.00】</v>
      </c>
      <c r="CW6" s="36">
        <f>IF(CW7="",NA(),CW7)</f>
        <v>91.86</v>
      </c>
      <c r="CX6" s="36">
        <f t="shared" ref="CX6:DF6" si="11">IF(CX7="",NA(),CX7)</f>
        <v>89.18</v>
      </c>
      <c r="CY6" s="36">
        <f t="shared" si="11"/>
        <v>90.47</v>
      </c>
      <c r="CZ6" s="36">
        <f t="shared" si="11"/>
        <v>89.34</v>
      </c>
      <c r="DA6" s="36">
        <f t="shared" si="11"/>
        <v>91.45</v>
      </c>
      <c r="DB6" s="36">
        <f t="shared" si="11"/>
        <v>85.26</v>
      </c>
      <c r="DC6" s="36">
        <f t="shared" si="11"/>
        <v>85.37</v>
      </c>
      <c r="DD6" s="36">
        <f t="shared" si="11"/>
        <v>84.81</v>
      </c>
      <c r="DE6" s="36">
        <f t="shared" si="11"/>
        <v>84.8</v>
      </c>
      <c r="DF6" s="36">
        <f t="shared" si="11"/>
        <v>84.6</v>
      </c>
      <c r="DG6" s="35" t="str">
        <f>IF(DG7="","",IF(DG7="-","【-】","【"&amp;SUBSTITUTE(TEXT(DG7,"#,##0.00"),"-","△")&amp;"】"))</f>
        <v>【89.80】</v>
      </c>
      <c r="DH6" s="36">
        <f>IF(DH7="",NA(),DH7)</f>
        <v>50.72</v>
      </c>
      <c r="DI6" s="36">
        <f t="shared" ref="DI6:DQ6" si="12">IF(DI7="",NA(),DI7)</f>
        <v>51.07</v>
      </c>
      <c r="DJ6" s="36">
        <f t="shared" si="12"/>
        <v>49.92</v>
      </c>
      <c r="DK6" s="36">
        <f t="shared" si="12"/>
        <v>49.06</v>
      </c>
      <c r="DL6" s="36">
        <f t="shared" si="12"/>
        <v>50.02</v>
      </c>
      <c r="DM6" s="36">
        <f t="shared" si="12"/>
        <v>45.75</v>
      </c>
      <c r="DN6" s="36">
        <f t="shared" si="12"/>
        <v>46.9</v>
      </c>
      <c r="DO6" s="36">
        <f t="shared" si="12"/>
        <v>47.28</v>
      </c>
      <c r="DP6" s="36">
        <f t="shared" si="12"/>
        <v>47.66</v>
      </c>
      <c r="DQ6" s="36">
        <f t="shared" si="12"/>
        <v>48.17</v>
      </c>
      <c r="DR6" s="35" t="str">
        <f>IF(DR7="","",IF(DR7="-","【-】","【"&amp;SUBSTITUTE(TEXT(DR7,"#,##0.00"),"-","△")&amp;"】"))</f>
        <v>【49.59】</v>
      </c>
      <c r="DS6" s="36">
        <f>IF(DS7="",NA(),DS7)</f>
        <v>18.62</v>
      </c>
      <c r="DT6" s="36">
        <f t="shared" ref="DT6:EB6" si="13">IF(DT7="",NA(),DT7)</f>
        <v>25.13</v>
      </c>
      <c r="DU6" s="36">
        <f t="shared" si="13"/>
        <v>25.46</v>
      </c>
      <c r="DV6" s="36">
        <f t="shared" si="13"/>
        <v>25.71</v>
      </c>
      <c r="DW6" s="36">
        <f t="shared" si="13"/>
        <v>27.39</v>
      </c>
      <c r="DX6" s="36">
        <f t="shared" si="13"/>
        <v>10.54</v>
      </c>
      <c r="DY6" s="36">
        <f t="shared" si="13"/>
        <v>12.03</v>
      </c>
      <c r="DZ6" s="36">
        <f t="shared" si="13"/>
        <v>12.19</v>
      </c>
      <c r="EA6" s="36">
        <f t="shared" si="13"/>
        <v>15.1</v>
      </c>
      <c r="EB6" s="36">
        <f t="shared" si="13"/>
        <v>17.12</v>
      </c>
      <c r="EC6" s="35" t="str">
        <f>IF(EC7="","",IF(EC7="-","【-】","【"&amp;SUBSTITUTE(TEXT(EC7,"#,##0.00"),"-","△")&amp;"】"))</f>
        <v>【19.44】</v>
      </c>
      <c r="ED6" s="36">
        <f>IF(ED7="",NA(),ED7)</f>
        <v>0.49</v>
      </c>
      <c r="EE6" s="36">
        <f t="shared" ref="EE6:EM6" si="14">IF(EE7="",NA(),EE7)</f>
        <v>0.73</v>
      </c>
      <c r="EF6" s="36">
        <f t="shared" si="14"/>
        <v>2.21</v>
      </c>
      <c r="EG6" s="36">
        <f t="shared" si="14"/>
        <v>1.1000000000000001</v>
      </c>
      <c r="EH6" s="36">
        <f t="shared" si="14"/>
        <v>0.55000000000000004</v>
      </c>
      <c r="EI6" s="36">
        <f t="shared" si="14"/>
        <v>0.56000000000000005</v>
      </c>
      <c r="EJ6" s="36">
        <f t="shared" si="14"/>
        <v>0.61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423076</v>
      </c>
      <c r="D7" s="38">
        <v>46</v>
      </c>
      <c r="E7" s="38">
        <v>1</v>
      </c>
      <c r="F7" s="38">
        <v>0</v>
      </c>
      <c r="G7" s="38">
        <v>1</v>
      </c>
      <c r="H7" s="38" t="s">
        <v>93</v>
      </c>
      <c r="I7" s="38" t="s">
        <v>94</v>
      </c>
      <c r="J7" s="38" t="s">
        <v>95</v>
      </c>
      <c r="K7" s="38" t="s">
        <v>96</v>
      </c>
      <c r="L7" s="38" t="s">
        <v>97</v>
      </c>
      <c r="M7" s="38" t="s">
        <v>98</v>
      </c>
      <c r="N7" s="39" t="s">
        <v>99</v>
      </c>
      <c r="O7" s="39">
        <v>81.81</v>
      </c>
      <c r="P7" s="39">
        <v>91.46</v>
      </c>
      <c r="Q7" s="39">
        <v>3630</v>
      </c>
      <c r="R7" s="39">
        <v>41602</v>
      </c>
      <c r="S7" s="39">
        <v>28.73</v>
      </c>
      <c r="T7" s="39">
        <v>1448.03</v>
      </c>
      <c r="U7" s="39">
        <v>37779</v>
      </c>
      <c r="V7" s="39">
        <v>12.17</v>
      </c>
      <c r="W7" s="39">
        <v>3104.27</v>
      </c>
      <c r="X7" s="39">
        <v>124.4</v>
      </c>
      <c r="Y7" s="39">
        <v>121.18</v>
      </c>
      <c r="Z7" s="39">
        <v>121.83</v>
      </c>
      <c r="AA7" s="39">
        <v>112.94</v>
      </c>
      <c r="AB7" s="39">
        <v>111.45</v>
      </c>
      <c r="AC7" s="39">
        <v>109.64</v>
      </c>
      <c r="AD7" s="39">
        <v>110.95</v>
      </c>
      <c r="AE7" s="39">
        <v>110.68</v>
      </c>
      <c r="AF7" s="39">
        <v>110.66</v>
      </c>
      <c r="AG7" s="39">
        <v>109.01</v>
      </c>
      <c r="AH7" s="39">
        <v>112.01</v>
      </c>
      <c r="AI7" s="39">
        <v>0</v>
      </c>
      <c r="AJ7" s="39">
        <v>0</v>
      </c>
      <c r="AK7" s="39">
        <v>0</v>
      </c>
      <c r="AL7" s="39">
        <v>0</v>
      </c>
      <c r="AM7" s="39">
        <v>0</v>
      </c>
      <c r="AN7" s="39">
        <v>3.62</v>
      </c>
      <c r="AO7" s="39">
        <v>3.91</v>
      </c>
      <c r="AP7" s="39">
        <v>3.56</v>
      </c>
      <c r="AQ7" s="39">
        <v>2.74</v>
      </c>
      <c r="AR7" s="39">
        <v>3.7</v>
      </c>
      <c r="AS7" s="39">
        <v>1.08</v>
      </c>
      <c r="AT7" s="39">
        <v>335.31</v>
      </c>
      <c r="AU7" s="39">
        <v>313.23</v>
      </c>
      <c r="AV7" s="39">
        <v>240.88</v>
      </c>
      <c r="AW7" s="39">
        <v>378</v>
      </c>
      <c r="AX7" s="39">
        <v>351.61</v>
      </c>
      <c r="AY7" s="39">
        <v>371.31</v>
      </c>
      <c r="AZ7" s="39">
        <v>377.63</v>
      </c>
      <c r="BA7" s="39">
        <v>357.34</v>
      </c>
      <c r="BB7" s="39">
        <v>366.03</v>
      </c>
      <c r="BC7" s="39">
        <v>365.18</v>
      </c>
      <c r="BD7" s="39">
        <v>264.97000000000003</v>
      </c>
      <c r="BE7" s="39">
        <v>127.27</v>
      </c>
      <c r="BF7" s="39">
        <v>104.84</v>
      </c>
      <c r="BG7" s="39">
        <v>112.4</v>
      </c>
      <c r="BH7" s="39">
        <v>134.78</v>
      </c>
      <c r="BI7" s="39">
        <v>165.74</v>
      </c>
      <c r="BJ7" s="39">
        <v>373.09</v>
      </c>
      <c r="BK7" s="39">
        <v>364.71</v>
      </c>
      <c r="BL7" s="39">
        <v>373.69</v>
      </c>
      <c r="BM7" s="39">
        <v>370.12</v>
      </c>
      <c r="BN7" s="39">
        <v>371.65</v>
      </c>
      <c r="BO7" s="39">
        <v>266.61</v>
      </c>
      <c r="BP7" s="39">
        <v>120.71</v>
      </c>
      <c r="BQ7" s="39">
        <v>117.68</v>
      </c>
      <c r="BR7" s="39">
        <v>119.41</v>
      </c>
      <c r="BS7" s="39">
        <v>109.72</v>
      </c>
      <c r="BT7" s="39">
        <v>107.51</v>
      </c>
      <c r="BU7" s="39">
        <v>99.99</v>
      </c>
      <c r="BV7" s="39">
        <v>100.65</v>
      </c>
      <c r="BW7" s="39">
        <v>99.87</v>
      </c>
      <c r="BX7" s="39">
        <v>100.42</v>
      </c>
      <c r="BY7" s="39">
        <v>98.77</v>
      </c>
      <c r="BZ7" s="39">
        <v>103.24</v>
      </c>
      <c r="CA7" s="39">
        <v>156.37</v>
      </c>
      <c r="CB7" s="39">
        <v>160.47999999999999</v>
      </c>
      <c r="CC7" s="39">
        <v>158.99</v>
      </c>
      <c r="CD7" s="39">
        <v>173.27</v>
      </c>
      <c r="CE7" s="39">
        <v>176.05</v>
      </c>
      <c r="CF7" s="39">
        <v>171.15</v>
      </c>
      <c r="CG7" s="39">
        <v>170.19</v>
      </c>
      <c r="CH7" s="39">
        <v>171.81</v>
      </c>
      <c r="CI7" s="39">
        <v>171.67</v>
      </c>
      <c r="CJ7" s="39">
        <v>173.67</v>
      </c>
      <c r="CK7" s="39">
        <v>168.38</v>
      </c>
      <c r="CL7" s="39">
        <v>76.53</v>
      </c>
      <c r="CM7" s="39">
        <v>83.08</v>
      </c>
      <c r="CN7" s="39">
        <v>82.47</v>
      </c>
      <c r="CO7" s="39">
        <v>83.02</v>
      </c>
      <c r="CP7" s="39">
        <v>79.81</v>
      </c>
      <c r="CQ7" s="39">
        <v>58.53</v>
      </c>
      <c r="CR7" s="39">
        <v>59.01</v>
      </c>
      <c r="CS7" s="39">
        <v>60.03</v>
      </c>
      <c r="CT7" s="39">
        <v>59.74</v>
      </c>
      <c r="CU7" s="39">
        <v>59.67</v>
      </c>
      <c r="CV7" s="39">
        <v>60</v>
      </c>
      <c r="CW7" s="39">
        <v>91.86</v>
      </c>
      <c r="CX7" s="39">
        <v>89.18</v>
      </c>
      <c r="CY7" s="39">
        <v>90.47</v>
      </c>
      <c r="CZ7" s="39">
        <v>89.34</v>
      </c>
      <c r="DA7" s="39">
        <v>91.45</v>
      </c>
      <c r="DB7" s="39">
        <v>85.26</v>
      </c>
      <c r="DC7" s="39">
        <v>85.37</v>
      </c>
      <c r="DD7" s="39">
        <v>84.81</v>
      </c>
      <c r="DE7" s="39">
        <v>84.8</v>
      </c>
      <c r="DF7" s="39">
        <v>84.6</v>
      </c>
      <c r="DG7" s="39">
        <v>89.8</v>
      </c>
      <c r="DH7" s="39">
        <v>50.72</v>
      </c>
      <c r="DI7" s="39">
        <v>51.07</v>
      </c>
      <c r="DJ7" s="39">
        <v>49.92</v>
      </c>
      <c r="DK7" s="39">
        <v>49.06</v>
      </c>
      <c r="DL7" s="39">
        <v>50.02</v>
      </c>
      <c r="DM7" s="39">
        <v>45.75</v>
      </c>
      <c r="DN7" s="39">
        <v>46.9</v>
      </c>
      <c r="DO7" s="39">
        <v>47.28</v>
      </c>
      <c r="DP7" s="39">
        <v>47.66</v>
      </c>
      <c r="DQ7" s="39">
        <v>48.17</v>
      </c>
      <c r="DR7" s="39">
        <v>49.59</v>
      </c>
      <c r="DS7" s="39">
        <v>18.62</v>
      </c>
      <c r="DT7" s="39">
        <v>25.13</v>
      </c>
      <c r="DU7" s="39">
        <v>25.46</v>
      </c>
      <c r="DV7" s="39">
        <v>25.71</v>
      </c>
      <c r="DW7" s="39">
        <v>27.39</v>
      </c>
      <c r="DX7" s="39">
        <v>10.54</v>
      </c>
      <c r="DY7" s="39">
        <v>12.03</v>
      </c>
      <c r="DZ7" s="39">
        <v>12.19</v>
      </c>
      <c r="EA7" s="39">
        <v>15.1</v>
      </c>
      <c r="EB7" s="39">
        <v>17.12</v>
      </c>
      <c r="EC7" s="39">
        <v>19.440000000000001</v>
      </c>
      <c r="ED7" s="39">
        <v>0.49</v>
      </c>
      <c r="EE7" s="39">
        <v>0.73</v>
      </c>
      <c r="EF7" s="39">
        <v>2.21</v>
      </c>
      <c r="EG7" s="39">
        <v>1.1000000000000001</v>
      </c>
      <c r="EH7" s="39">
        <v>0.55000000000000004</v>
      </c>
      <c r="EI7" s="39">
        <v>0.56000000000000005</v>
      </c>
      <c r="EJ7" s="39">
        <v>0.61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2021-02-01T07:19:00Z</cp:lastPrinted>
  <dcterms:created xsi:type="dcterms:W3CDTF">2020-12-04T02:15:48Z</dcterms:created>
  <dcterms:modified xsi:type="dcterms:W3CDTF">2021-02-24T01:52:32Z</dcterms:modified>
  <cp:category/>
</cp:coreProperties>
</file>