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F957A11F-E7D5-4BFB-AB34-7D826D4FC286}" xr6:coauthVersionLast="45" xr6:coauthVersionMax="45" xr10:uidLastSave="{00000000-0000-0000-0000-000000000000}"/>
  <workbookProtection workbookAlgorithmName="SHA-512" workbookHashValue="k6InjGyjtECwdT4/8cqLqKThA28kV1KTL17A+l34c65HayrZI7oupyoXOD+ZPHVSpzvRpLVoDZkzqpc9pl+MAg==" workbookSaltValue="ftAbYoCOBWsKIyERui0au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F85" i="4"/>
  <c r="E85" i="4"/>
  <c r="AL10" i="4"/>
  <c r="W10" i="4"/>
  <c r="BB8" i="4"/>
  <c r="AT8" i="4"/>
  <c r="AD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<sst xmlns="http://schemas.openxmlformats.org/spreadsheetml/2006/main" count="228" uniqueCount="114">
  <si>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</si>
  <si>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</si>
  <si>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</si>
  <si>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</si>
  <si>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</si>
  <si>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</si>
  <si>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</si>
  <si>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</si>
  <si>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</si>
  <si>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</si>
  <si>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</si>
  <si>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</si>
  <si>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</si>
  <si>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</si>
  <si>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</si>
  <si>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</si>
  <si>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</si>
  <si>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</si>
  <si>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</si>
  <si>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</si>
  <si>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</si>
  <si>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</si>
  <si>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</si>
  <si>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</si>
  <si>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</si>
  <si>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</si>
  <si>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</si>
  <si>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</si>
  <si>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</si>
  <si>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</si>
  <si>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</si>
  <si>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</si>
  <si>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</si>
  <si>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</si>
  <si>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</si>
  <si>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</si>
  <si>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</si>
  <si>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</si>
  <si>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</si>
  <si>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</si>
  <si>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</si>
  <si>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</si>
  <si>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</si>
  <si>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</si>
  <si>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</si>
  <si>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</si>
  <si>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</si>
  <si>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</si>
  <si>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</si>
  <si>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</si>
  <si>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</si>
  <si>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</si>
  <si>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</si>
  <si>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</si>
  <si>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</si>
  <si>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</si>
  <si>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</si>
  <si>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</si>
  <si>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</si>
  <si>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</si>
  <si>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</si>
  <si>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</si>
  <si>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</si>
  <si>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</si>
  <si>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</si>
  <si>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</si>
  <si>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</si>
  <si>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</si>
  <si>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</si>
  <si>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</si>
  <si>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</si>
  <si>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</si>
  <si>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</si>
  <si>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</si>
  <si>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</si>
  <si>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</si>
  <si>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</si>
  <si>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</si>
  <si>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</si>
  <si>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</si>
  <si>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</si>
  <si>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</si>
  <si>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</si>
  <si>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</si>
  <si>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</si>
  <si>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</si>
  <si>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</si>
  <si>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</si>
  <si>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</si>
  <si>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</si>
  <si>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</si>
  <si>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</si>
  <si>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</si>
  <si>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</si>
  <si>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</si>
  <si>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</si>
  <si>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</si>
  <si>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</si>
  <si>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</si>
  <si>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</si>
  <si>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</si>
  <si>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</si>
  <si>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</si>
  <si>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</si>
  <si>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</si>
  <si>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</si>
  <si>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</si>
  <si>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</si>
  <si>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</si>
  <si>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</si>
  <si>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</si>
  <si>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事業において、①経常収支比率の100％超及び②累積欠損金比率の０％を維持しており、③～⑦において類似団体と比較しても、良好な経営状態にあると考えられます。⑧有収率については、類似団体と比較すると平均を上回っていますが、ここ数年度は微減しています。
　本町においては、人口及び給水人口ともに平成29年度から微減しているなか、給水栓数は微増していますが、給水収益は節水意識の向上等に伴い微減傾向にあります。そのなかで、漏水対策等に対する配管等更新に伴う経費の増加が見込まれるため、良好な経営状況を保ち続けるためにも、今以上の経営の健全性や効率性の向上に努める必要があると思われます。</t>
    <phoneticPr fontId="4"/>
  </si>
  <si>
    <t>　管路経年化率では、類似団体平均よりは低いものの、平成28年度から法定耐用年数が経過した管路が発生し、今後も増加が見込まれます。その中で、管路更新計画により老朽化した管路の布設替等計画的に実施しており、ここ数年管路更新率は、類似団体より高い水準を保っているところです。
　有形固定資産減価償却率は類似団体と比較して多少高い数値にあり、保有資産の老朽化が進んできています。安心で安全な水の供給を安定して行うためにも、老朽化した管路及び施設の計画的な更新を図っていく必要があると考えます。</t>
    <phoneticPr fontId="4"/>
  </si>
  <si>
    <t>　収支は継続して黒字を維持し、事業の経営状況はおおむね安定していると考えられます。しかし、給水収益が微減傾向にある中で、法定耐用年数を超えた管路の増加や保有施設の老朽化が進み、更新整備費用の増加が見込まれています。
　今後は中長期的な基本計画となる水道事業経営戦略の財政計画を基に、財源確保の為のより一層の経費削減を行いながら、整備計画による更新費用の平準化を図り、安定かつ健全な事業経営を維持していくことが必要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</si>
</sst>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0.46</c:v>
                </c:pt>
                <c:pt idx="1">
                  <c:v>1.68</c:v>
                </c:pt>
                <c:pt idx="2">
                  <c:v>2.2799999999999998</c:v>
                </c:pt>
                <c:pt idx="3">
                  <c:v>1.93</c:v>
                </c:pt>
                <c:pt idx="4">
                  <c:v>0.61</c:v>
                </c:pt>
              </c:numCache>
            </c:numRef>
          </c:val>
          <c:extLst>
            <c:ext xmlns:c16="http://schemas.microsoft.com/office/drawing/2014/chart" uri="{C3380CC4-5D6E-409C-BE32-E72D297353CC}">
              <c16:uniqueId val="{00000000-4C35-4134-82DE-D79F4CE7797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0.61</c:v>
                </c:pt>
                <c:pt idx="2">
                  <c:v>0.54</c:v>
                </c:pt>
                <c:pt idx="3">
                  <c:v>0.5</c:v>
                </c:pt>
                <c:pt idx="4">
                  <c:v>0.52</c:v>
                </c:pt>
              </c:numCache>
            </c:numRef>
          </c:val>
          <c:smooth val="0"/>
          <c:extLst>
            <c:ext xmlns:c16="http://schemas.microsoft.com/office/drawing/2014/chart" uri="{C3380CC4-5D6E-409C-BE32-E72D297353CC}">
              <c16:uniqueId val="{00000001-4C35-4134-82DE-D79F4CE7797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72.489999999999995</c:v>
                </c:pt>
                <c:pt idx="1">
                  <c:v>72.81</c:v>
                </c:pt>
                <c:pt idx="2">
                  <c:v>73.13</c:v>
                </c:pt>
                <c:pt idx="3">
                  <c:v>73.91</c:v>
                </c:pt>
                <c:pt idx="4">
                  <c:v>73.930000000000007</c:v>
                </c:pt>
              </c:numCache>
            </c:numRef>
          </c:val>
          <c:extLst>
            <c:ext xmlns:c16="http://schemas.microsoft.com/office/drawing/2014/chart" uri="{C3380CC4-5D6E-409C-BE32-E72D297353CC}">
              <c16:uniqueId val="{00000000-F8D3-4F0D-A44B-2552A5AB10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59.01</c:v>
                </c:pt>
                <c:pt idx="2">
                  <c:v>55.63</c:v>
                </c:pt>
                <c:pt idx="3">
                  <c:v>55.03</c:v>
                </c:pt>
                <c:pt idx="4">
                  <c:v>55.14</c:v>
                </c:pt>
              </c:numCache>
            </c:numRef>
          </c:val>
          <c:smooth val="0"/>
          <c:extLst>
            <c:ext xmlns:c16="http://schemas.microsoft.com/office/drawing/2014/chart" uri="{C3380CC4-5D6E-409C-BE32-E72D297353CC}">
              <c16:uniqueId val="{00000001-F8D3-4F0D-A44B-2552A5AB10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89.43</c:v>
                </c:pt>
                <c:pt idx="1">
                  <c:v>89.24</c:v>
                </c:pt>
                <c:pt idx="2">
                  <c:v>88.6</c:v>
                </c:pt>
                <c:pt idx="3">
                  <c:v>87.32</c:v>
                </c:pt>
                <c:pt idx="4">
                  <c:v>86.66</c:v>
                </c:pt>
              </c:numCache>
            </c:numRef>
          </c:val>
          <c:extLst>
            <c:ext xmlns:c16="http://schemas.microsoft.com/office/drawing/2014/chart" uri="{C3380CC4-5D6E-409C-BE32-E72D297353CC}">
              <c16:uniqueId val="{00000000-165E-4DBA-98FB-CA579FD155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85.37</c:v>
                </c:pt>
                <c:pt idx="2">
                  <c:v>82.04</c:v>
                </c:pt>
                <c:pt idx="3">
                  <c:v>81.900000000000006</c:v>
                </c:pt>
                <c:pt idx="4">
                  <c:v>81.39</c:v>
                </c:pt>
              </c:numCache>
            </c:numRef>
          </c:val>
          <c:smooth val="0"/>
          <c:extLst>
            <c:ext xmlns:c16="http://schemas.microsoft.com/office/drawing/2014/chart" uri="{C3380CC4-5D6E-409C-BE32-E72D297353CC}">
              <c16:uniqueId val="{00000001-165E-4DBA-98FB-CA579FD155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125.07</c:v>
                </c:pt>
                <c:pt idx="1">
                  <c:v>134.80000000000001</c:v>
                </c:pt>
                <c:pt idx="2">
                  <c:v>133.78</c:v>
                </c:pt>
                <c:pt idx="3">
                  <c:v>124.5</c:v>
                </c:pt>
                <c:pt idx="4">
                  <c:v>128.4</c:v>
                </c:pt>
              </c:numCache>
            </c:numRef>
          </c:val>
          <c:extLst>
            <c:ext xmlns:c16="http://schemas.microsoft.com/office/drawing/2014/chart" uri="{C3380CC4-5D6E-409C-BE32-E72D297353CC}">
              <c16:uniqueId val="{00000000-2370-4ADD-A351-EC2A616E70C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110.95</c:v>
                </c:pt>
                <c:pt idx="2">
                  <c:v>110.05</c:v>
                </c:pt>
                <c:pt idx="3">
                  <c:v>108.87</c:v>
                </c:pt>
                <c:pt idx="4">
                  <c:v>108.61</c:v>
                </c:pt>
              </c:numCache>
            </c:numRef>
          </c:val>
          <c:smooth val="0"/>
          <c:extLst>
            <c:ext xmlns:c16="http://schemas.microsoft.com/office/drawing/2014/chart" uri="{C3380CC4-5D6E-409C-BE32-E72D297353CC}">
              <c16:uniqueId val="{00000001-2370-4ADD-A351-EC2A616E70C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51.57</c:v>
                </c:pt>
                <c:pt idx="1">
                  <c:v>51.79</c:v>
                </c:pt>
                <c:pt idx="2">
                  <c:v>52.12</c:v>
                </c:pt>
                <c:pt idx="3">
                  <c:v>52.77</c:v>
                </c:pt>
                <c:pt idx="4">
                  <c:v>53.91</c:v>
                </c:pt>
              </c:numCache>
            </c:numRef>
          </c:val>
          <c:extLst>
            <c:ext xmlns:c16="http://schemas.microsoft.com/office/drawing/2014/chart" uri="{C3380CC4-5D6E-409C-BE32-E72D297353CC}">
              <c16:uniqueId val="{00000000-C36B-4C9B-82E1-57CD3AD4DD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46.9</c:v>
                </c:pt>
                <c:pt idx="2">
                  <c:v>48.05</c:v>
                </c:pt>
                <c:pt idx="3">
                  <c:v>48.87</c:v>
                </c:pt>
                <c:pt idx="4">
                  <c:v>49.92</c:v>
                </c:pt>
              </c:numCache>
            </c:numRef>
          </c:val>
          <c:smooth val="0"/>
          <c:extLst>
            <c:ext xmlns:c16="http://schemas.microsoft.com/office/drawing/2014/chart" uri="{C3380CC4-5D6E-409C-BE32-E72D297353CC}">
              <c16:uniqueId val="{00000001-C36B-4C9B-82E1-57CD3AD4DD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
                  <c:v>0</c:v>
                </c:pt>
                <c:pt idx="1">
                  <c:v>0.24</c:v>
                </c:pt>
                <c:pt idx="2">
                  <c:v>0.24</c:v>
                </c:pt>
                <c:pt idx="3">
                  <c:v>0.24</c:v>
                </c:pt>
                <c:pt idx="4">
                  <c:v>1.46</c:v>
                </c:pt>
              </c:numCache>
            </c:numRef>
          </c:val>
          <c:extLst>
            <c:ext xmlns:c16="http://schemas.microsoft.com/office/drawing/2014/chart" uri="{C3380CC4-5D6E-409C-BE32-E72D297353CC}">
              <c16:uniqueId val="{00000000-B760-4AA8-9712-E82135CD89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12.03</c:v>
                </c:pt>
                <c:pt idx="2">
                  <c:v>13.39</c:v>
                </c:pt>
                <c:pt idx="3">
                  <c:v>14.85</c:v>
                </c:pt>
                <c:pt idx="4">
                  <c:v>16.88</c:v>
                </c:pt>
              </c:numCache>
            </c:numRef>
          </c:val>
          <c:smooth val="0"/>
          <c:extLst>
            <c:ext xmlns:c16="http://schemas.microsoft.com/office/drawing/2014/chart" uri="{C3380CC4-5D6E-409C-BE32-E72D297353CC}">
              <c16:uniqueId val="{00000001-B760-4AA8-9712-E82135CD89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F9-4A8C-89F7-C19CD28CCBB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3.91</c:v>
                </c:pt>
                <c:pt idx="2">
                  <c:v>2.64</c:v>
                </c:pt>
                <c:pt idx="3">
                  <c:v>3.16</c:v>
                </c:pt>
                <c:pt idx="4">
                  <c:v>3.59</c:v>
                </c:pt>
              </c:numCache>
            </c:numRef>
          </c:val>
          <c:smooth val="0"/>
          <c:extLst>
            <c:ext xmlns:c16="http://schemas.microsoft.com/office/drawing/2014/chart" uri="{C3380CC4-5D6E-409C-BE32-E72D297353CC}">
              <c16:uniqueId val="{00000001-27F9-4A8C-89F7-C19CD28CCBB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2947.71</c:v>
                </c:pt>
                <c:pt idx="1">
                  <c:v>2449.8000000000002</c:v>
                </c:pt>
                <c:pt idx="2">
                  <c:v>2075.7800000000002</c:v>
                </c:pt>
                <c:pt idx="3">
                  <c:v>2770.04</c:v>
                </c:pt>
                <c:pt idx="4">
                  <c:v>2807.69</c:v>
                </c:pt>
              </c:numCache>
            </c:numRef>
          </c:val>
          <c:extLst>
            <c:ext xmlns:c16="http://schemas.microsoft.com/office/drawing/2014/chart" uri="{C3380CC4-5D6E-409C-BE32-E72D297353CC}">
              <c16:uniqueId val="{00000000-EFFD-4347-AE98-4F7484B421D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377.63</c:v>
                </c:pt>
                <c:pt idx="2">
                  <c:v>359.47</c:v>
                </c:pt>
                <c:pt idx="3">
                  <c:v>369.69</c:v>
                </c:pt>
                <c:pt idx="4">
                  <c:v>379.08</c:v>
                </c:pt>
              </c:numCache>
            </c:numRef>
          </c:val>
          <c:smooth val="0"/>
          <c:extLst>
            <c:ext xmlns:c16="http://schemas.microsoft.com/office/drawing/2014/chart" uri="{C3380CC4-5D6E-409C-BE32-E72D297353CC}">
              <c16:uniqueId val="{00000001-EFFD-4347-AE98-4F7484B421D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28.16</c:v>
                </c:pt>
                <c:pt idx="1">
                  <c:v>26.19</c:v>
                </c:pt>
                <c:pt idx="2">
                  <c:v>24.27</c:v>
                </c:pt>
                <c:pt idx="3">
                  <c:v>22.13</c:v>
                </c:pt>
                <c:pt idx="4">
                  <c:v>20.03</c:v>
                </c:pt>
              </c:numCache>
            </c:numRef>
          </c:val>
          <c:extLst>
            <c:ext xmlns:c16="http://schemas.microsoft.com/office/drawing/2014/chart" uri="{C3380CC4-5D6E-409C-BE32-E72D297353CC}">
              <c16:uniqueId val="{00000000-9879-4F5F-8161-13B8A075B8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364.71</c:v>
                </c:pt>
                <c:pt idx="2">
                  <c:v>401.79</c:v>
                </c:pt>
                <c:pt idx="3">
                  <c:v>402.99</c:v>
                </c:pt>
                <c:pt idx="4">
                  <c:v>398.98</c:v>
                </c:pt>
              </c:numCache>
            </c:numRef>
          </c:val>
          <c:smooth val="0"/>
          <c:extLst>
            <c:ext xmlns:c16="http://schemas.microsoft.com/office/drawing/2014/chart" uri="{C3380CC4-5D6E-409C-BE32-E72D297353CC}">
              <c16:uniqueId val="{00000001-9879-4F5F-8161-13B8A075B8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126.91</c:v>
                </c:pt>
                <c:pt idx="1">
                  <c:v>131.19</c:v>
                </c:pt>
                <c:pt idx="2">
                  <c:v>133.47</c:v>
                </c:pt>
                <c:pt idx="3">
                  <c:v>122.72</c:v>
                </c:pt>
                <c:pt idx="4">
                  <c:v>124.77</c:v>
                </c:pt>
              </c:numCache>
            </c:numRef>
          </c:val>
          <c:extLst>
            <c:ext xmlns:c16="http://schemas.microsoft.com/office/drawing/2014/chart" uri="{C3380CC4-5D6E-409C-BE32-E72D297353CC}">
              <c16:uniqueId val="{00000000-08E7-47DD-933D-EE7681C8A1A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100.65</c:v>
                </c:pt>
                <c:pt idx="2">
                  <c:v>100.12</c:v>
                </c:pt>
                <c:pt idx="3">
                  <c:v>98.66</c:v>
                </c:pt>
                <c:pt idx="4">
                  <c:v>98.64</c:v>
                </c:pt>
              </c:numCache>
            </c:numRef>
          </c:val>
          <c:smooth val="0"/>
          <c:extLst>
            <c:ext xmlns:c16="http://schemas.microsoft.com/office/drawing/2014/chart" uri="{C3380CC4-5D6E-409C-BE32-E72D297353CC}">
              <c16:uniqueId val="{00000001-08E7-47DD-933D-EE7681C8A1A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164.94</c:v>
                </c:pt>
                <c:pt idx="1">
                  <c:v>159.5</c:v>
                </c:pt>
                <c:pt idx="2">
                  <c:v>156.44</c:v>
                </c:pt>
                <c:pt idx="3">
                  <c:v>171.19</c:v>
                </c:pt>
                <c:pt idx="4">
                  <c:v>168.92</c:v>
                </c:pt>
              </c:numCache>
            </c:numRef>
          </c:val>
          <c:extLst>
            <c:ext xmlns:c16="http://schemas.microsoft.com/office/drawing/2014/chart" uri="{C3380CC4-5D6E-409C-BE32-E72D297353CC}">
              <c16:uniqueId val="{00000000-C59D-477B-A5A3-C7D6ECB318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170.19</c:v>
                </c:pt>
                <c:pt idx="2">
                  <c:v>174.97</c:v>
                </c:pt>
                <c:pt idx="3">
                  <c:v>178.59</c:v>
                </c:pt>
                <c:pt idx="4">
                  <c:v>178.92</c:v>
                </c:pt>
              </c:numCache>
            </c:numRef>
          </c:val>
          <c:smooth val="0"/>
          <c:extLst>
            <c:ext xmlns:c16="http://schemas.microsoft.com/office/drawing/2014/chart" uri="{C3380CC4-5D6E-409C-BE32-E72D297353CC}">
              <c16:uniqueId val="{00000001-C59D-477B-A5A3-C7D6ECB318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AJ11" sqref="AJ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9499999999999993"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9499999999999993"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9499999999999993"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94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95" customHeight="1" x14ac:dyDescent="0.15">
      <c r="A6" s="2"/>
      <c r="B6" s="46" t="str">
        <f>データ!H6</f>
        <v>長崎県　時津町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9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9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29807</v>
      </c>
      <c r="AM8" s="61"/>
      <c r="AN8" s="61"/>
      <c r="AO8" s="61"/>
      <c r="AP8" s="61"/>
      <c r="AQ8" s="61"/>
      <c r="AR8" s="61"/>
      <c r="AS8" s="61"/>
      <c r="AT8" s="52">
        <f>データ!$S$6</f>
        <v>20.94</v>
      </c>
      <c r="AU8" s="53"/>
      <c r="AV8" s="53"/>
      <c r="AW8" s="53"/>
      <c r="AX8" s="53"/>
      <c r="AY8" s="53"/>
      <c r="AZ8" s="53"/>
      <c r="BA8" s="53"/>
      <c r="BB8" s="54">
        <f>データ!$T$6</f>
        <v>1423.45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9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95" customHeight="1" x14ac:dyDescent="0.15">
      <c r="A10" s="2"/>
      <c r="B10" s="52" t="str">
        <f>データ!$N$6</f>
        <v>-</v>
      </c>
      <c r="C10" s="53"/>
      <c r="D10" s="53"/>
      <c r="E10" s="53"/>
      <c r="F10" s="53"/>
      <c r="G10" s="53"/>
      <c r="H10" s="53"/>
      <c r="I10" s="52">
        <f>データ!$O$6</f>
        <v>97.15</v>
      </c>
      <c r="J10" s="53"/>
      <c r="K10" s="53"/>
      <c r="L10" s="53"/>
      <c r="M10" s="53"/>
      <c r="N10" s="53"/>
      <c r="O10" s="64"/>
      <c r="P10" s="54">
        <f>データ!$P$6</f>
        <v>99.75</v>
      </c>
      <c r="Q10" s="54"/>
      <c r="R10" s="54"/>
      <c r="S10" s="54"/>
      <c r="T10" s="54"/>
      <c r="U10" s="54"/>
      <c r="V10" s="54"/>
      <c r="W10" s="61">
        <f>データ!$Q$6</f>
        <v>3685</v>
      </c>
      <c r="X10" s="61"/>
      <c r="Y10" s="61"/>
      <c r="Z10" s="61"/>
      <c r="AA10" s="61"/>
      <c r="AB10" s="61"/>
      <c r="AC10" s="61"/>
      <c r="AD10" s="2"/>
      <c r="AE10" s="2"/>
      <c r="AF10" s="2"/>
      <c r="AG10" s="2"/>
      <c r="AH10" s="4"/>
      <c r="AI10" s="4"/>
      <c r="AJ10" s="4"/>
      <c r="AK10" s="4"/>
      <c r="AL10" s="61">
        <f>データ!$U$6</f>
        <v>29493</v>
      </c>
      <c r="AM10" s="61"/>
      <c r="AN10" s="61"/>
      <c r="AO10" s="61"/>
      <c r="AP10" s="61"/>
      <c r="AQ10" s="61"/>
      <c r="AR10" s="61"/>
      <c r="AS10" s="61"/>
      <c r="AT10" s="52">
        <f>データ!$V$6</f>
        <v>12.7</v>
      </c>
      <c r="AU10" s="53"/>
      <c r="AV10" s="53"/>
      <c r="AW10" s="53"/>
      <c r="AX10" s="53"/>
      <c r="AY10" s="53"/>
      <c r="AZ10" s="53"/>
      <c r="BA10" s="53"/>
      <c r="BB10" s="54">
        <f>データ!$W$6</f>
        <v>2322.2800000000002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94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94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94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7"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7"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7"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7"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7"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7"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7"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7"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7"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7"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7"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7"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7"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7"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7"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7"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7"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7"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7"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7"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7"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7"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7"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7"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7"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7"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7"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7"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7"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7"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7"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7"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7"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7"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7"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7"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7"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7"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7"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7"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7"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7"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7"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7"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7"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7"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7"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7"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7"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7"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7"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7"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7"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7"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7"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7"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7"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7"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7"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7"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7"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7"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7"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7"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7"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7"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7"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7"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7"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HYIIKglYbCz7V+OeIcQ81IqfA9MSl0H03ckAHTfiZHrc6xbQ5rgfePbNmhfyCygBWwA5X/jo6o/30rBzMrKmgQ==" saltValue="TFMZTiCq+6kyS3MrV5UPr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423084</v>
      </c>
      <c r="D6" s="34">
        <f t="shared" si="3"/>
        <v>46</v>
      </c>
      <c r="E6" s="34">
        <f t="shared" si="3"/>
        <v>1</v>
      </c>
      <c r="F6" s="34">
        <f t="shared" si="3"/>
        <v>0</v>
      </c>
      <c r="G6" s="34">
        <f t="shared" si="3"/>
        <v>1</v>
      </c>
      <c r="H6" s="34" t="str">
        <f t="shared" si="3"/>
        <v>長崎県　時津町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97.15</v>
      </c>
      <c r="P6" s="35">
        <f t="shared" si="3"/>
        <v>99.75</v>
      </c>
      <c r="Q6" s="35">
        <f t="shared" si="3"/>
        <v>3685</v>
      </c>
      <c r="R6" s="35">
        <f t="shared" si="3"/>
        <v>29807</v>
      </c>
      <c r="S6" s="35">
        <f t="shared" si="3"/>
        <v>20.94</v>
      </c>
      <c r="T6" s="35">
        <f t="shared" si="3"/>
        <v>1423.45</v>
      </c>
      <c r="U6" s="35">
        <f t="shared" si="3"/>
        <v>29493</v>
      </c>
      <c r="V6" s="35">
        <f t="shared" si="3"/>
        <v>12.7</v>
      </c>
      <c r="W6" s="35">
        <f t="shared" si="3"/>
        <v>2322.2800000000002</v>
      </c>
      <c r="X6" s="36">
        <f>IF(X7="",NA(),X7)</f>
        <v>125.07</v>
      </c>
      <c r="Y6" s="36">
        <f t="shared" ref="Y6:AG6" si="4">IF(Y7="",NA(),Y7)</f>
        <v>134.80000000000001</v>
      </c>
      <c r="Z6" s="36">
        <f t="shared" si="4"/>
        <v>133.78</v>
      </c>
      <c r="AA6" s="36">
        <f t="shared" si="4"/>
        <v>124.5</v>
      </c>
      <c r="AB6" s="36">
        <f t="shared" si="4"/>
        <v>128.4</v>
      </c>
      <c r="AC6" s="36">
        <f t="shared" si="4"/>
        <v>111.21</v>
      </c>
      <c r="AD6" s="36">
        <f t="shared" si="4"/>
        <v>110.95</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3.91</v>
      </c>
      <c r="AP6" s="36">
        <f t="shared" si="5"/>
        <v>2.64</v>
      </c>
      <c r="AQ6" s="36">
        <f t="shared" si="5"/>
        <v>3.16</v>
      </c>
      <c r="AR6" s="36">
        <f t="shared" si="5"/>
        <v>3.59</v>
      </c>
      <c r="AS6" s="35" t="str">
        <f>IF(AS7="","",IF(AS7="-","【-】","【"&amp;SUBSTITUTE(TEXT(AS7,"#,##0.00"),"-","△")&amp;"】"))</f>
        <v>【1.08】</v>
      </c>
      <c r="AT6" s="36">
        <f>IF(AT7="",NA(),AT7)</f>
        <v>2947.71</v>
      </c>
      <c r="AU6" s="36">
        <f t="shared" ref="AU6:BC6" si="6">IF(AU7="",NA(),AU7)</f>
        <v>2449.8000000000002</v>
      </c>
      <c r="AV6" s="36">
        <f t="shared" si="6"/>
        <v>2075.7800000000002</v>
      </c>
      <c r="AW6" s="36">
        <f t="shared" si="6"/>
        <v>2770.04</v>
      </c>
      <c r="AX6" s="36">
        <f t="shared" si="6"/>
        <v>2807.69</v>
      </c>
      <c r="AY6" s="36">
        <f t="shared" si="6"/>
        <v>391.54</v>
      </c>
      <c r="AZ6" s="36">
        <f t="shared" si="6"/>
        <v>377.63</v>
      </c>
      <c r="BA6" s="36">
        <f t="shared" si="6"/>
        <v>359.47</v>
      </c>
      <c r="BB6" s="36">
        <f t="shared" si="6"/>
        <v>369.69</v>
      </c>
      <c r="BC6" s="36">
        <f t="shared" si="6"/>
        <v>379.08</v>
      </c>
      <c r="BD6" s="35" t="str">
        <f>IF(BD7="","",IF(BD7="-","【-】","【"&amp;SUBSTITUTE(TEXT(BD7,"#,##0.00"),"-","△")&amp;"】"))</f>
        <v>【264.97】</v>
      </c>
      <c r="BE6" s="36">
        <f>IF(BE7="",NA(),BE7)</f>
        <v>28.16</v>
      </c>
      <c r="BF6" s="36">
        <f t="shared" ref="BF6:BN6" si="7">IF(BF7="",NA(),BF7)</f>
        <v>26.19</v>
      </c>
      <c r="BG6" s="36">
        <f t="shared" si="7"/>
        <v>24.27</v>
      </c>
      <c r="BH6" s="36">
        <f t="shared" si="7"/>
        <v>22.13</v>
      </c>
      <c r="BI6" s="36">
        <f t="shared" si="7"/>
        <v>20.03</v>
      </c>
      <c r="BJ6" s="36">
        <f t="shared" si="7"/>
        <v>386.97</v>
      </c>
      <c r="BK6" s="36">
        <f t="shared" si="7"/>
        <v>364.71</v>
      </c>
      <c r="BL6" s="36">
        <f t="shared" si="7"/>
        <v>401.79</v>
      </c>
      <c r="BM6" s="36">
        <f t="shared" si="7"/>
        <v>402.99</v>
      </c>
      <c r="BN6" s="36">
        <f t="shared" si="7"/>
        <v>398.98</v>
      </c>
      <c r="BO6" s="35" t="str">
        <f>IF(BO7="","",IF(BO7="-","【-】","【"&amp;SUBSTITUTE(TEXT(BO7,"#,##0.00"),"-","△")&amp;"】"))</f>
        <v>【266.61】</v>
      </c>
      <c r="BP6" s="36">
        <f>IF(BP7="",NA(),BP7)</f>
        <v>126.91</v>
      </c>
      <c r="BQ6" s="36">
        <f t="shared" ref="BQ6:BY6" si="8">IF(BQ7="",NA(),BQ7)</f>
        <v>131.19</v>
      </c>
      <c r="BR6" s="36">
        <f t="shared" si="8"/>
        <v>133.47</v>
      </c>
      <c r="BS6" s="36">
        <f t="shared" si="8"/>
        <v>122.72</v>
      </c>
      <c r="BT6" s="36">
        <f t="shared" si="8"/>
        <v>124.77</v>
      </c>
      <c r="BU6" s="36">
        <f t="shared" si="8"/>
        <v>101.72</v>
      </c>
      <c r="BV6" s="36">
        <f t="shared" si="8"/>
        <v>100.65</v>
      </c>
      <c r="BW6" s="36">
        <f t="shared" si="8"/>
        <v>100.12</v>
      </c>
      <c r="BX6" s="36">
        <f t="shared" si="8"/>
        <v>98.66</v>
      </c>
      <c r="BY6" s="36">
        <f t="shared" si="8"/>
        <v>98.64</v>
      </c>
      <c r="BZ6" s="35" t="str">
        <f>IF(BZ7="","",IF(BZ7="-","【-】","【"&amp;SUBSTITUTE(TEXT(BZ7,"#,##0.00"),"-","△")&amp;"】"))</f>
        <v>【103.24】</v>
      </c>
      <c r="CA6" s="36">
        <f>IF(CA7="",NA(),CA7)</f>
        <v>164.94</v>
      </c>
      <c r="CB6" s="36">
        <f t="shared" ref="CB6:CJ6" si="9">IF(CB7="",NA(),CB7)</f>
        <v>159.5</v>
      </c>
      <c r="CC6" s="36">
        <f t="shared" si="9"/>
        <v>156.44</v>
      </c>
      <c r="CD6" s="36">
        <f t="shared" si="9"/>
        <v>171.19</v>
      </c>
      <c r="CE6" s="36">
        <f t="shared" si="9"/>
        <v>168.92</v>
      </c>
      <c r="CF6" s="36">
        <f t="shared" si="9"/>
        <v>168.2</v>
      </c>
      <c r="CG6" s="36">
        <f t="shared" si="9"/>
        <v>170.19</v>
      </c>
      <c r="CH6" s="36">
        <f t="shared" si="9"/>
        <v>174.97</v>
      </c>
      <c r="CI6" s="36">
        <f t="shared" si="9"/>
        <v>178.59</v>
      </c>
      <c r="CJ6" s="36">
        <f t="shared" si="9"/>
        <v>178.92</v>
      </c>
      <c r="CK6" s="35" t="str">
        <f>IF(CK7="","",IF(CK7="-","【-】","【"&amp;SUBSTITUTE(TEXT(CK7,"#,##0.00"),"-","△")&amp;"】"))</f>
        <v>【168.38】</v>
      </c>
      <c r="CL6" s="36">
        <f>IF(CL7="",NA(),CL7)</f>
        <v>72.489999999999995</v>
      </c>
      <c r="CM6" s="36">
        <f t="shared" ref="CM6:CU6" si="10">IF(CM7="",NA(),CM7)</f>
        <v>72.81</v>
      </c>
      <c r="CN6" s="36">
        <f t="shared" si="10"/>
        <v>73.13</v>
      </c>
      <c r="CO6" s="36">
        <f t="shared" si="10"/>
        <v>73.91</v>
      </c>
      <c r="CP6" s="36">
        <f t="shared" si="10"/>
        <v>73.930000000000007</v>
      </c>
      <c r="CQ6" s="36">
        <f t="shared" si="10"/>
        <v>54.77</v>
      </c>
      <c r="CR6" s="36">
        <f t="shared" si="10"/>
        <v>59.01</v>
      </c>
      <c r="CS6" s="36">
        <f t="shared" si="10"/>
        <v>55.63</v>
      </c>
      <c r="CT6" s="36">
        <f t="shared" si="10"/>
        <v>55.03</v>
      </c>
      <c r="CU6" s="36">
        <f t="shared" si="10"/>
        <v>55.14</v>
      </c>
      <c r="CV6" s="35" t="str">
        <f>IF(CV7="","",IF(CV7="-","【-】","【"&amp;SUBSTITUTE(TEXT(CV7,"#,##0.00"),"-","△")&amp;"】"))</f>
        <v>【60.00】</v>
      </c>
      <c r="CW6" s="36">
        <f>IF(CW7="",NA(),CW7)</f>
        <v>89.43</v>
      </c>
      <c r="CX6" s="36">
        <f t="shared" ref="CX6:DF6" si="11">IF(CX7="",NA(),CX7)</f>
        <v>89.24</v>
      </c>
      <c r="CY6" s="36">
        <f t="shared" si="11"/>
        <v>88.6</v>
      </c>
      <c r="CZ6" s="36">
        <f t="shared" si="11"/>
        <v>87.32</v>
      </c>
      <c r="DA6" s="36">
        <f t="shared" si="11"/>
        <v>86.66</v>
      </c>
      <c r="DB6" s="36">
        <f t="shared" si="11"/>
        <v>82.89</v>
      </c>
      <c r="DC6" s="36">
        <f t="shared" si="11"/>
        <v>85.37</v>
      </c>
      <c r="DD6" s="36">
        <f t="shared" si="11"/>
        <v>82.04</v>
      </c>
      <c r="DE6" s="36">
        <f t="shared" si="11"/>
        <v>81.900000000000006</v>
      </c>
      <c r="DF6" s="36">
        <f t="shared" si="11"/>
        <v>81.39</v>
      </c>
      <c r="DG6" s="35" t="str">
        <f>IF(DG7="","",IF(DG7="-","【-】","【"&amp;SUBSTITUTE(TEXT(DG7,"#,##0.00"),"-","△")&amp;"】"))</f>
        <v>【89.80】</v>
      </c>
      <c r="DH6" s="36">
        <f>IF(DH7="",NA(),DH7)</f>
        <v>51.57</v>
      </c>
      <c r="DI6" s="36">
        <f t="shared" ref="DI6:DQ6" si="12">IF(DI7="",NA(),DI7)</f>
        <v>51.79</v>
      </c>
      <c r="DJ6" s="36">
        <f t="shared" si="12"/>
        <v>52.12</v>
      </c>
      <c r="DK6" s="36">
        <f t="shared" si="12"/>
        <v>52.77</v>
      </c>
      <c r="DL6" s="36">
        <f t="shared" si="12"/>
        <v>53.91</v>
      </c>
      <c r="DM6" s="36">
        <f t="shared" si="12"/>
        <v>47.46</v>
      </c>
      <c r="DN6" s="36">
        <f t="shared" si="12"/>
        <v>46.9</v>
      </c>
      <c r="DO6" s="36">
        <f t="shared" si="12"/>
        <v>48.05</v>
      </c>
      <c r="DP6" s="36">
        <f t="shared" si="12"/>
        <v>48.87</v>
      </c>
      <c r="DQ6" s="36">
        <f t="shared" si="12"/>
        <v>49.92</v>
      </c>
      <c r="DR6" s="35" t="str">
        <f>IF(DR7="","",IF(DR7="-","【-】","【"&amp;SUBSTITUTE(TEXT(DR7,"#,##0.00"),"-","△")&amp;"】"))</f>
        <v>【49.59】</v>
      </c>
      <c r="DS6" s="35">
        <f>IF(DS7="",NA(),DS7)</f>
        <v>0</v>
      </c>
      <c r="DT6" s="36">
        <f t="shared" ref="DT6:EB6" si="13">IF(DT7="",NA(),DT7)</f>
        <v>0.24</v>
      </c>
      <c r="DU6" s="36">
        <f t="shared" si="13"/>
        <v>0.24</v>
      </c>
      <c r="DV6" s="36">
        <f t="shared" si="13"/>
        <v>0.24</v>
      </c>
      <c r="DW6" s="36">
        <f t="shared" si="13"/>
        <v>1.46</v>
      </c>
      <c r="DX6" s="36">
        <f t="shared" si="13"/>
        <v>9.7100000000000009</v>
      </c>
      <c r="DY6" s="36">
        <f t="shared" si="13"/>
        <v>12.03</v>
      </c>
      <c r="DZ6" s="36">
        <f t="shared" si="13"/>
        <v>13.39</v>
      </c>
      <c r="EA6" s="36">
        <f t="shared" si="13"/>
        <v>14.85</v>
      </c>
      <c r="EB6" s="36">
        <f t="shared" si="13"/>
        <v>16.88</v>
      </c>
      <c r="EC6" s="35" t="str">
        <f>IF(EC7="","",IF(EC7="-","【-】","【"&amp;SUBSTITUTE(TEXT(EC7,"#,##0.00"),"-","△")&amp;"】"))</f>
        <v>【19.44】</v>
      </c>
      <c r="ED6" s="36">
        <f>IF(ED7="",NA(),ED7)</f>
        <v>0.46</v>
      </c>
      <c r="EE6" s="36">
        <f t="shared" ref="EE6:EM6" si="14">IF(EE7="",NA(),EE7)</f>
        <v>1.68</v>
      </c>
      <c r="EF6" s="36">
        <f t="shared" si="14"/>
        <v>2.2799999999999998</v>
      </c>
      <c r="EG6" s="36">
        <f t="shared" si="14"/>
        <v>1.93</v>
      </c>
      <c r="EH6" s="36">
        <f t="shared" si="14"/>
        <v>0.61</v>
      </c>
      <c r="EI6" s="36">
        <f t="shared" si="14"/>
        <v>0.99</v>
      </c>
      <c r="EJ6" s="36">
        <f t="shared" si="14"/>
        <v>0.61</v>
      </c>
      <c r="EK6" s="36">
        <f t="shared" si="14"/>
        <v>0.54</v>
      </c>
      <c r="EL6" s="36">
        <f t="shared" si="14"/>
        <v>0.5</v>
      </c>
      <c r="EM6" s="36">
        <f t="shared" si="14"/>
        <v>0.52</v>
      </c>
      <c r="EN6" s="35" t="str">
        <f>IF(EN7="","",IF(EN7="-","【-】","【"&amp;SUBSTITUTE(TEXT(EN7,"#,##0.00"),"-","△")&amp;"】"))</f>
        <v>【0.68】</v>
      </c>
    </row>
    <row r="7" spans="1:144" s="37" customFormat="1" x14ac:dyDescent="0.15">
      <c r="A7" s="29"/>
      <c r="B7" s="38">
        <v>2019</v>
      </c>
      <c r="C7" s="38">
        <v>423084</v>
      </c>
      <c r="D7" s="38">
        <v>46</v>
      </c>
      <c r="E7" s="38">
        <v>1</v>
      </c>
      <c r="F7" s="38">
        <v>0</v>
      </c>
      <c r="G7" s="38">
        <v>1</v>
      </c>
      <c r="H7" s="38" t="s">
        <v>93</v>
      </c>
      <c r="I7" s="38" t="s">
        <v>94</v>
      </c>
      <c r="J7" s="38" t="s">
        <v>95</v>
      </c>
      <c r="K7" s="38" t="s">
        <v>96</v>
      </c>
      <c r="L7" s="38" t="s">
        <v>97</v>
      </c>
      <c r="M7" s="38" t="s">
        <v>98</v>
      </c>
      <c r="N7" s="39" t="s">
        <v>99</v>
      </c>
      <c r="O7" s="39">
        <v>97.15</v>
      </c>
      <c r="P7" s="39">
        <v>99.75</v>
      </c>
      <c r="Q7" s="39">
        <v>3685</v>
      </c>
      <c r="R7" s="39">
        <v>29807</v>
      </c>
      <c r="S7" s="39">
        <v>20.94</v>
      </c>
      <c r="T7" s="39">
        <v>1423.45</v>
      </c>
      <c r="U7" s="39">
        <v>29493</v>
      </c>
      <c r="V7" s="39">
        <v>12.7</v>
      </c>
      <c r="W7" s="39">
        <v>2322.2800000000002</v>
      </c>
      <c r="X7" s="39">
        <v>125.07</v>
      </c>
      <c r="Y7" s="39">
        <v>134.80000000000001</v>
      </c>
      <c r="Z7" s="39">
        <v>133.78</v>
      </c>
      <c r="AA7" s="39">
        <v>124.5</v>
      </c>
      <c r="AB7" s="39">
        <v>128.4</v>
      </c>
      <c r="AC7" s="39">
        <v>111.21</v>
      </c>
      <c r="AD7" s="39">
        <v>110.95</v>
      </c>
      <c r="AE7" s="39">
        <v>110.05</v>
      </c>
      <c r="AF7" s="39">
        <v>108.87</v>
      </c>
      <c r="AG7" s="39">
        <v>108.61</v>
      </c>
      <c r="AH7" s="39">
        <v>112.01</v>
      </c>
      <c r="AI7" s="39">
        <v>0</v>
      </c>
      <c r="AJ7" s="39">
        <v>0</v>
      </c>
      <c r="AK7" s="39">
        <v>0</v>
      </c>
      <c r="AL7" s="39">
        <v>0</v>
      </c>
      <c r="AM7" s="39">
        <v>0</v>
      </c>
      <c r="AN7" s="39">
        <v>1.93</v>
      </c>
      <c r="AO7" s="39">
        <v>3.91</v>
      </c>
      <c r="AP7" s="39">
        <v>2.64</v>
      </c>
      <c r="AQ7" s="39">
        <v>3.16</v>
      </c>
      <c r="AR7" s="39">
        <v>3.59</v>
      </c>
      <c r="AS7" s="39">
        <v>1.08</v>
      </c>
      <c r="AT7" s="39">
        <v>2947.71</v>
      </c>
      <c r="AU7" s="39">
        <v>2449.8000000000002</v>
      </c>
      <c r="AV7" s="39">
        <v>2075.7800000000002</v>
      </c>
      <c r="AW7" s="39">
        <v>2770.04</v>
      </c>
      <c r="AX7" s="39">
        <v>2807.69</v>
      </c>
      <c r="AY7" s="39">
        <v>391.54</v>
      </c>
      <c r="AZ7" s="39">
        <v>377.63</v>
      </c>
      <c r="BA7" s="39">
        <v>359.47</v>
      </c>
      <c r="BB7" s="39">
        <v>369.69</v>
      </c>
      <c r="BC7" s="39">
        <v>379.08</v>
      </c>
      <c r="BD7" s="39">
        <v>264.97000000000003</v>
      </c>
      <c r="BE7" s="39">
        <v>28.16</v>
      </c>
      <c r="BF7" s="39">
        <v>26.19</v>
      </c>
      <c r="BG7" s="39">
        <v>24.27</v>
      </c>
      <c r="BH7" s="39">
        <v>22.13</v>
      </c>
      <c r="BI7" s="39">
        <v>20.03</v>
      </c>
      <c r="BJ7" s="39">
        <v>386.97</v>
      </c>
      <c r="BK7" s="39">
        <v>364.71</v>
      </c>
      <c r="BL7" s="39">
        <v>401.79</v>
      </c>
      <c r="BM7" s="39">
        <v>402.99</v>
      </c>
      <c r="BN7" s="39">
        <v>398.98</v>
      </c>
      <c r="BO7" s="39">
        <v>266.61</v>
      </c>
      <c r="BP7" s="39">
        <v>126.91</v>
      </c>
      <c r="BQ7" s="39">
        <v>131.19</v>
      </c>
      <c r="BR7" s="39">
        <v>133.47</v>
      </c>
      <c r="BS7" s="39">
        <v>122.72</v>
      </c>
      <c r="BT7" s="39">
        <v>124.77</v>
      </c>
      <c r="BU7" s="39">
        <v>101.72</v>
      </c>
      <c r="BV7" s="39">
        <v>100.65</v>
      </c>
      <c r="BW7" s="39">
        <v>100.12</v>
      </c>
      <c r="BX7" s="39">
        <v>98.66</v>
      </c>
      <c r="BY7" s="39">
        <v>98.64</v>
      </c>
      <c r="BZ7" s="39">
        <v>103.24</v>
      </c>
      <c r="CA7" s="39">
        <v>164.94</v>
      </c>
      <c r="CB7" s="39">
        <v>159.5</v>
      </c>
      <c r="CC7" s="39">
        <v>156.44</v>
      </c>
      <c r="CD7" s="39">
        <v>171.19</v>
      </c>
      <c r="CE7" s="39">
        <v>168.92</v>
      </c>
      <c r="CF7" s="39">
        <v>168.2</v>
      </c>
      <c r="CG7" s="39">
        <v>170.19</v>
      </c>
      <c r="CH7" s="39">
        <v>174.97</v>
      </c>
      <c r="CI7" s="39">
        <v>178.59</v>
      </c>
      <c r="CJ7" s="39">
        <v>178.92</v>
      </c>
      <c r="CK7" s="39">
        <v>168.38</v>
      </c>
      <c r="CL7" s="39">
        <v>72.489999999999995</v>
      </c>
      <c r="CM7" s="39">
        <v>72.81</v>
      </c>
      <c r="CN7" s="39">
        <v>73.13</v>
      </c>
      <c r="CO7" s="39">
        <v>73.91</v>
      </c>
      <c r="CP7" s="39">
        <v>73.930000000000007</v>
      </c>
      <c r="CQ7" s="39">
        <v>54.77</v>
      </c>
      <c r="CR7" s="39">
        <v>59.01</v>
      </c>
      <c r="CS7" s="39">
        <v>55.63</v>
      </c>
      <c r="CT7" s="39">
        <v>55.03</v>
      </c>
      <c r="CU7" s="39">
        <v>55.14</v>
      </c>
      <c r="CV7" s="39">
        <v>60</v>
      </c>
      <c r="CW7" s="39">
        <v>89.43</v>
      </c>
      <c r="CX7" s="39">
        <v>89.24</v>
      </c>
      <c r="CY7" s="39">
        <v>88.6</v>
      </c>
      <c r="CZ7" s="39">
        <v>87.32</v>
      </c>
      <c r="DA7" s="39">
        <v>86.66</v>
      </c>
      <c r="DB7" s="39">
        <v>82.89</v>
      </c>
      <c r="DC7" s="39">
        <v>85.37</v>
      </c>
      <c r="DD7" s="39">
        <v>82.04</v>
      </c>
      <c r="DE7" s="39">
        <v>81.900000000000006</v>
      </c>
      <c r="DF7" s="39">
        <v>81.39</v>
      </c>
      <c r="DG7" s="39">
        <v>89.8</v>
      </c>
      <c r="DH7" s="39">
        <v>51.57</v>
      </c>
      <c r="DI7" s="39">
        <v>51.79</v>
      </c>
      <c r="DJ7" s="39">
        <v>52.12</v>
      </c>
      <c r="DK7" s="39">
        <v>52.77</v>
      </c>
      <c r="DL7" s="39">
        <v>53.91</v>
      </c>
      <c r="DM7" s="39">
        <v>47.46</v>
      </c>
      <c r="DN7" s="39">
        <v>46.9</v>
      </c>
      <c r="DO7" s="39">
        <v>48.05</v>
      </c>
      <c r="DP7" s="39">
        <v>48.87</v>
      </c>
      <c r="DQ7" s="39">
        <v>49.92</v>
      </c>
      <c r="DR7" s="39">
        <v>49.59</v>
      </c>
      <c r="DS7" s="39">
        <v>0</v>
      </c>
      <c r="DT7" s="39">
        <v>0.24</v>
      </c>
      <c r="DU7" s="39">
        <v>0.24</v>
      </c>
      <c r="DV7" s="39">
        <v>0.24</v>
      </c>
      <c r="DW7" s="39">
        <v>1.46</v>
      </c>
      <c r="DX7" s="39">
        <v>9.7100000000000009</v>
      </c>
      <c r="DY7" s="39">
        <v>12.03</v>
      </c>
      <c r="DZ7" s="39">
        <v>13.39</v>
      </c>
      <c r="EA7" s="39">
        <v>14.85</v>
      </c>
      <c r="EB7" s="39">
        <v>16.88</v>
      </c>
      <c r="EC7" s="39">
        <v>19.440000000000001</v>
      </c>
      <c r="ED7" s="39">
        <v>0.46</v>
      </c>
      <c r="EE7" s="39">
        <v>1.68</v>
      </c>
      <c r="EF7" s="39">
        <v>2.2799999999999998</v>
      </c>
      <c r="EG7" s="39">
        <v>1.93</v>
      </c>
      <c r="EH7" s="39">
        <v>0.61</v>
      </c>
      <c r="EI7" s="39">
        <v>0.99</v>
      </c>
      <c r="EJ7" s="39">
        <v>0.61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2021-01-31T08:44:48Z</cp:lastPrinted>
  <dcterms:created xsi:type="dcterms:W3CDTF">2020-12-04T02:15:49Z</dcterms:created>
  <dcterms:modified xsi:type="dcterms:W3CDTF">2021-02-24T01:53:07Z</dcterms:modified>
  <cp:category/>
</cp:coreProperties>
</file>