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1_水道事業\"/>
    </mc:Choice>
  </mc:AlternateContent>
  <xr:revisionPtr revIDLastSave="0" documentId="13_ncr:1_{17ECE3A1-B9AC-415C-9B77-18F7355EC80B}" xr6:coauthVersionLast="45" xr6:coauthVersionMax="45" xr10:uidLastSave="{00000000-0000-0000-0000-000000000000}"/>
  <workbookProtection workbookAlgorithmName="SHA-512" workbookHashValue="D2h1mhgaRiSZLKcXUhfmF2wccvDGrFwWaP389Mvlx+gL6rK4j1S56DzEz4576i1XJDqfgZlgqjywnA5899O7hQ==" workbookSaltValue="p1v6RXreG+xHOOhnKAxR4g==" workbookSpinCount="100000" lockStructure="1"/>
  <bookViews>
    <workbookView xWindow="-120" yWindow="-120" windowWidth="29040" windowHeight="1584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O6" i="5"/>
  <c r="N6" i="5"/>
  <c r="M6" i="5"/>
  <c r="L6" i="5"/>
  <c r="W8" i="4" s="1"/>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I85" i="4"/>
  <c r="E85" i="4"/>
  <c r="AT10" i="4"/>
  <c r="AL10" i="4"/>
  <c r="W10" i="4"/>
  <c r="P10" i="4"/>
  <c r="I10" i="4"/>
  <c r="B10" i="4"/>
  <c r="AL8" i="4"/>
  <c r="AD8" i="4"/>
  <c r="I8" i="4"/>
  <c r="B8" i="4"/>
</calcChain>
</file>

<file path=xl/sharedStrings.xml><?xml version="1.0" encoding="utf-8"?>
<sst xmlns="http://schemas.openxmlformats.org/spreadsheetml/2006/main" count="233" uniqueCount="117">
  <si>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</si>
  <si>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</si>
  <si>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</si>
  <si>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</si>
  <si>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</si>
  <si>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</si>
  <si>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</si>
  <si>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</si>
  <si>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</si>
  <si>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</si>
  <si>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</si>
  <si>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</si>
  <si>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</si>
  <si>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</si>
  <si>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</si>
  <si>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</si>
  <si>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</si>
  <si>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</si>
  <si>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</si>
  <si>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</si>
  <si>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</si>
  <si>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</si>
  <si>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</si>
  <si>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</si>
  <si>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</si>
  <si>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</si>
  <si>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</si>
  <si>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</si>
  <si>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</si>
  <si>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</si>
  <si>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</si>
  <si>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</si>
  <si>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</si>
  <si>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</si>
  <si>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</si>
  <si>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</si>
  <si>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</si>
  <si>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</si>
  <si>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</si>
  <si>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</si>
  <si>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</si>
  <si>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</si>
  <si>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</si>
  <si>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</si>
  <si>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</si>
  <si>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</si>
  <si>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</si>
  <si>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</si>
  <si>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</si>
  <si>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</si>
  <si>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</si>
  <si>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</si>
  <si>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</si>
  <si>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</si>
  <si>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</si>
  <si>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</si>
  <si>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</si>
  <si>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</si>
  <si>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</si>
  <si>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</si>
  <si>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</si>
  <si>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</si>
  <si>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</si>
  <si>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</si>
  <si>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</si>
  <si>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</si>
  <si>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</si>
  <si>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</si>
  <si>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</si>
  <si>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</si>
  <si>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</si>
  <si>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</si>
  <si>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</si>
  <si>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</si>
  <si>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</si>
  <si>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</si>
  <si>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</si>
  <si>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</si>
  <si>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</si>
  <si>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</si>
  <si>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</si>
  <si>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</si>
  <si>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</si>
  <si>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</si>
  <si>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</si>
  <si>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</si>
  <si>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</si>
  <si>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</si>
  <si>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</si>
  <si>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</si>
  <si>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</si>
  <si>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</si>
  <si>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</si>
  <si>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</si>
  <si>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</si>
  <si>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</si>
  <si>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</si>
  <si>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</si>
  <si>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</si>
  <si>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</si>
  <si>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</si>
  <si>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</si>
  <si>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</si>
  <si>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</si>
  <si>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</si>
  <si>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</si>
  <si>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</si>
  <si>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</si>
  <si>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</si>
  <si>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</si>
  <si>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</si>
  <si>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</si>
  <si>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</si>
  <si>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</si>
  <si>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町の簡易水道事業は、約1,460戸の世帯に給水を行っており接続率は100％である。収益的収支比率を見ると前年と比較して増加しているが、給水収益が減少していく傾向にあるため、経営改善が必要と考えられる。企業債残高対給水収益比率は減少しているが、その要因としては、補助事業などの大型事業を近年行っていないためである。令和2・3年度においては補助事業を行う予定であるので、経営改善を図っていく必要があると考えられる。料金回収率は前年度と比較して増加し、類似団体平均を上回っており適切な料金収入の確保ができている。給水原価は、過去5年間平均で約322円程度であが、今後総費用の増加や、有収水量の減少などが予想されるので状況を把握・分析する必要がある。施設利用率については、ほぼ52％程度で推移している。水は限りある資源であるので負荷率を考えると現状の値が適当である。有収率については類似団体平均値より高くなっているが、有収率90％以上を目標に更なる運営努力を行っていく。</t>
    <rPh sb="61" eb="63">
      <t>ゾウカ</t>
    </rPh>
    <rPh sb="69" eb="71">
      <t>キュウスイ</t>
    </rPh>
    <rPh sb="71" eb="73">
      <t>シュウエキ</t>
    </rPh>
    <rPh sb="74" eb="76">
      <t>ゲンショウ</t>
    </rPh>
    <rPh sb="80" eb="82">
      <t>ケイコウ</t>
    </rPh>
    <rPh sb="88" eb="92">
      <t>ケイエイカイゼン</t>
    </rPh>
    <rPh sb="93" eb="95">
      <t>ヒツヨウ</t>
    </rPh>
    <rPh sb="96" eb="97">
      <t>カンガ</t>
    </rPh>
    <rPh sb="139" eb="141">
      <t>オオガタ</t>
    </rPh>
    <rPh sb="141" eb="143">
      <t>ジギョウ</t>
    </rPh>
    <rPh sb="213" eb="216">
      <t>ゼンネンド</t>
    </rPh>
    <rPh sb="217" eb="219">
      <t>ヒカク</t>
    </rPh>
    <rPh sb="221" eb="223">
      <t>ゾウカ</t>
    </rPh>
    <rPh sb="255" eb="259">
      <t>キュウスイゲンカ</t>
    </rPh>
    <rPh sb="261" eb="263">
      <t>カコ</t>
    </rPh>
    <rPh sb="264" eb="266">
      <t>ネンカン</t>
    </rPh>
    <rPh sb="266" eb="268">
      <t>ヘイキン</t>
    </rPh>
    <rPh sb="269" eb="270">
      <t>ヤク</t>
    </rPh>
    <rPh sb="273" eb="274">
      <t>エン</t>
    </rPh>
    <rPh sb="274" eb="276">
      <t>テイド</t>
    </rPh>
    <rPh sb="280" eb="282">
      <t>コンゴ</t>
    </rPh>
    <rPh sb="282" eb="285">
      <t>ソウヒヨウ</t>
    </rPh>
    <rPh sb="286" eb="288">
      <t>ゾウカ</t>
    </rPh>
    <rPh sb="290" eb="294">
      <t>ユウシュウスイリョウ</t>
    </rPh>
    <rPh sb="295" eb="297">
      <t>ゲンショウ</t>
    </rPh>
    <rPh sb="300" eb="302">
      <t>ヨソウ</t>
    </rPh>
    <rPh sb="317" eb="319">
      <t>ヒツヨウ</t>
    </rPh>
    <rPh sb="422" eb="424">
      <t>ウンエイ</t>
    </rPh>
    <rPh sb="424" eb="426">
      <t>ドリョク</t>
    </rPh>
    <phoneticPr fontId="4"/>
  </si>
  <si>
    <t>　令和元年度においては、管路更新率0.2％となっており配水管布設替えを行っている。また、管路に耐震化を持たせて実施している。施設や管路については、今後、老朽化が進むにつれ適切な維持管理が必要とされるので、より効果的な対応を行い施設の延命化及び、管路の更新・耐震化を図る。</t>
    <rPh sb="1" eb="3">
      <t>レイワ</t>
    </rPh>
    <rPh sb="3" eb="6">
      <t>ガンネンド</t>
    </rPh>
    <rPh sb="12" eb="17">
      <t>カンロコウシンリツ</t>
    </rPh>
    <rPh sb="27" eb="30">
      <t>ハイスイカン</t>
    </rPh>
    <rPh sb="30" eb="33">
      <t>フセツガ</t>
    </rPh>
    <rPh sb="35" eb="36">
      <t>オコナ</t>
    </rPh>
    <rPh sb="44" eb="46">
      <t>カンロ</t>
    </rPh>
    <rPh sb="47" eb="50">
      <t>タイシンカ</t>
    </rPh>
    <rPh sb="51" eb="52">
      <t>モ</t>
    </rPh>
    <rPh sb="55" eb="57">
      <t>ジッシ</t>
    </rPh>
    <phoneticPr fontId="4"/>
  </si>
  <si>
    <t>　平成30年度において経営戦略を策定している。人口減少による水道料金収入が減少する可能性が高く、また年々、施設の老朽化が進行しており、起債を充てる事業が多くなることが予想されることから、更なる経営改善が必要と考える。令和５年度までに公営企業会計への移行を検討・実施する。</t>
    <rPh sb="67" eb="69">
      <t>キサイ</t>
    </rPh>
    <rPh sb="70" eb="71">
      <t>ア</t>
    </rPh>
    <rPh sb="73" eb="75">
      <t>ジギョウ</t>
    </rPh>
    <rPh sb="124" eb="126">
      <t>イコウ</t>
    </rPh>
    <rPh sb="127" eb="129">
      <t>ケントウ</t>
    </rPh>
    <rPh sb="130" eb="132">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</si>
</sst>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
                  <c:v>0</c:v>
                </c:pt>
                <c:pt idx="1">
                  <c:v>0.28999999999999998</c:v>
                </c:pt>
                <c:pt idx="2">
                  <c:v>0.13</c:v>
                </c:pt>
                <c:pt idx="3" formatCode="#,##0.00;&quot;△&quot;#,##0.00">
                  <c:v>0</c:v>
                </c:pt>
                <c:pt idx="4">
                  <c:v>0.2</c:v>
                </c:pt>
              </c:numCache>
            </c:numRef>
          </c:val>
          <c:extLst>
            <c:ext xmlns:c16="http://schemas.microsoft.com/office/drawing/2014/chart" uri="{C3380CC4-5D6E-409C-BE32-E72D297353CC}">
              <c16:uniqueId val="{00000000-A55F-4AE1-8292-DF4492B39E96}"/>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0.72</c:v>
                </c:pt>
                <c:pt idx="3">
                  <c:v>0.53</c:v>
                </c:pt>
                <c:pt idx="4">
                  <c:v>0.71</c:v>
                </c:pt>
              </c:numCache>
            </c:numRef>
          </c:val>
          <c:smooth val="0"/>
          <c:extLst>
            <c:ext xmlns:c16="http://schemas.microsoft.com/office/drawing/2014/chart" uri="{C3380CC4-5D6E-409C-BE32-E72D297353CC}">
              <c16:uniqueId val="{00000001-A55F-4AE1-8292-DF4492B39E96}"/>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54.87</c:v>
                </c:pt>
                <c:pt idx="1">
                  <c:v>55.77</c:v>
                </c:pt>
                <c:pt idx="2">
                  <c:v>55.64</c:v>
                </c:pt>
                <c:pt idx="3">
                  <c:v>54.18</c:v>
                </c:pt>
                <c:pt idx="4">
                  <c:v>52.22</c:v>
                </c:pt>
              </c:numCache>
            </c:numRef>
          </c:val>
          <c:extLst>
            <c:ext xmlns:c16="http://schemas.microsoft.com/office/drawing/2014/chart" uri="{C3380CC4-5D6E-409C-BE32-E72D297353CC}">
              <c16:uniqueId val="{00000000-AC50-40A1-ABE2-F96FB198773D}"/>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57.3</c:v>
                </c:pt>
                <c:pt idx="3">
                  <c:v>56.76</c:v>
                </c:pt>
                <c:pt idx="4">
                  <c:v>56.04</c:v>
                </c:pt>
              </c:numCache>
            </c:numRef>
          </c:val>
          <c:smooth val="0"/>
          <c:extLst>
            <c:ext xmlns:c16="http://schemas.microsoft.com/office/drawing/2014/chart" uri="{C3380CC4-5D6E-409C-BE32-E72D297353CC}">
              <c16:uniqueId val="{00000001-AC50-40A1-ABE2-F96FB198773D}"/>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85.59</c:v>
                </c:pt>
                <c:pt idx="1">
                  <c:v>86.4</c:v>
                </c:pt>
                <c:pt idx="2">
                  <c:v>86.15</c:v>
                </c:pt>
                <c:pt idx="3">
                  <c:v>86.73</c:v>
                </c:pt>
                <c:pt idx="4">
                  <c:v>86.9</c:v>
                </c:pt>
              </c:numCache>
            </c:numRef>
          </c:val>
          <c:extLst>
            <c:ext xmlns:c16="http://schemas.microsoft.com/office/drawing/2014/chart" uri="{C3380CC4-5D6E-409C-BE32-E72D297353CC}">
              <c16:uniqueId val="{00000000-81B1-4F0C-9E94-5B0230D0C9E3}"/>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72.42</c:v>
                </c:pt>
                <c:pt idx="3">
                  <c:v>73.069999999999993</c:v>
                </c:pt>
                <c:pt idx="4">
                  <c:v>72.78</c:v>
                </c:pt>
              </c:numCache>
            </c:numRef>
          </c:val>
          <c:smooth val="0"/>
          <c:extLst>
            <c:ext xmlns:c16="http://schemas.microsoft.com/office/drawing/2014/chart" uri="{C3380CC4-5D6E-409C-BE32-E72D297353CC}">
              <c16:uniqueId val="{00000001-81B1-4F0C-9E94-5B0230D0C9E3}"/>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75.33</c:v>
                </c:pt>
                <c:pt idx="1">
                  <c:v>82.73</c:v>
                </c:pt>
                <c:pt idx="2">
                  <c:v>97.24</c:v>
                </c:pt>
                <c:pt idx="3">
                  <c:v>73.599999999999994</c:v>
                </c:pt>
                <c:pt idx="4">
                  <c:v>85.63</c:v>
                </c:pt>
              </c:numCache>
            </c:numRef>
          </c:val>
          <c:extLst>
            <c:ext xmlns:c16="http://schemas.microsoft.com/office/drawing/2014/chart" uri="{C3380CC4-5D6E-409C-BE32-E72D297353CC}">
              <c16:uniqueId val="{00000000-7B64-4DD4-A71E-34D77FB29808}"/>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78.510000000000005</c:v>
                </c:pt>
                <c:pt idx="3">
                  <c:v>77.91</c:v>
                </c:pt>
                <c:pt idx="4">
                  <c:v>79.099999999999994</c:v>
                </c:pt>
              </c:numCache>
            </c:numRef>
          </c:val>
          <c:smooth val="0"/>
          <c:extLst>
            <c:ext xmlns:c16="http://schemas.microsoft.com/office/drawing/2014/chart" uri="{C3380CC4-5D6E-409C-BE32-E72D297353CC}">
              <c16:uniqueId val="{00000001-7B64-4DD4-A71E-34D77FB29808}"/>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79-489B-A7F9-FB782D3B7D0A}"/>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79-489B-A7F9-FB782D3B7D0A}"/>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16-4C1D-9DC9-470797B2F27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16-4C1D-9DC9-470797B2F27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DE-4E6E-BC18-725BD55B8B53}"/>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DE-4E6E-BC18-725BD55B8B53}"/>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90-4523-BA88-8015918259E6}"/>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90-4523-BA88-8015918259E6}"/>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637.67999999999995</c:v>
                </c:pt>
                <c:pt idx="1">
                  <c:v>567.72</c:v>
                </c:pt>
                <c:pt idx="2">
                  <c:v>515.15</c:v>
                </c:pt>
                <c:pt idx="3">
                  <c:v>479.26</c:v>
                </c:pt>
                <c:pt idx="4">
                  <c:v>438.07</c:v>
                </c:pt>
              </c:numCache>
            </c:numRef>
          </c:val>
          <c:extLst>
            <c:ext xmlns:c16="http://schemas.microsoft.com/office/drawing/2014/chart" uri="{C3380CC4-5D6E-409C-BE32-E72D297353CC}">
              <c16:uniqueId val="{00000000-1B0F-48A5-B40A-7DD443D400E2}"/>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1061.58</c:v>
                </c:pt>
                <c:pt idx="3">
                  <c:v>1007.7</c:v>
                </c:pt>
                <c:pt idx="4">
                  <c:v>1018.52</c:v>
                </c:pt>
              </c:numCache>
            </c:numRef>
          </c:val>
          <c:smooth val="0"/>
          <c:extLst>
            <c:ext xmlns:c16="http://schemas.microsoft.com/office/drawing/2014/chart" uri="{C3380CC4-5D6E-409C-BE32-E72D297353CC}">
              <c16:uniqueId val="{00000001-1B0F-48A5-B40A-7DD443D400E2}"/>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69.14</c:v>
                </c:pt>
                <c:pt idx="1">
                  <c:v>76.16</c:v>
                </c:pt>
                <c:pt idx="2">
                  <c:v>90.47</c:v>
                </c:pt>
                <c:pt idx="3">
                  <c:v>68.8</c:v>
                </c:pt>
                <c:pt idx="4">
                  <c:v>79.48</c:v>
                </c:pt>
              </c:numCache>
            </c:numRef>
          </c:val>
          <c:extLst>
            <c:ext xmlns:c16="http://schemas.microsoft.com/office/drawing/2014/chart" uri="{C3380CC4-5D6E-409C-BE32-E72D297353CC}">
              <c16:uniqueId val="{00000000-157B-49CC-87D6-21CB3F590579}"/>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58.52</c:v>
                </c:pt>
                <c:pt idx="3">
                  <c:v>59.22</c:v>
                </c:pt>
                <c:pt idx="4">
                  <c:v>58.79</c:v>
                </c:pt>
              </c:numCache>
            </c:numRef>
          </c:val>
          <c:smooth val="0"/>
          <c:extLst>
            <c:ext xmlns:c16="http://schemas.microsoft.com/office/drawing/2014/chart" uri="{C3380CC4-5D6E-409C-BE32-E72D297353CC}">
              <c16:uniqueId val="{00000001-157B-49CC-87D6-21CB3F590579}"/>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355.01</c:v>
                </c:pt>
                <c:pt idx="1">
                  <c:v>322.38</c:v>
                </c:pt>
                <c:pt idx="2">
                  <c:v>273.87</c:v>
                </c:pt>
                <c:pt idx="3">
                  <c:v>355.97</c:v>
                </c:pt>
                <c:pt idx="4">
                  <c:v>306.85000000000002</c:v>
                </c:pt>
              </c:numCache>
            </c:numRef>
          </c:val>
          <c:extLst>
            <c:ext xmlns:c16="http://schemas.microsoft.com/office/drawing/2014/chart" uri="{C3380CC4-5D6E-409C-BE32-E72D297353CC}">
              <c16:uniqueId val="{00000000-1B37-4322-A37E-21C89AC48A0B}"/>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296.3</c:v>
                </c:pt>
                <c:pt idx="3">
                  <c:v>292.89999999999998</c:v>
                </c:pt>
                <c:pt idx="4">
                  <c:v>298.25</c:v>
                </c:pt>
              </c:numCache>
            </c:numRef>
          </c:val>
          <c:smooth val="0"/>
          <c:extLst>
            <c:ext xmlns:c16="http://schemas.microsoft.com/office/drawing/2014/chart" uri="{C3380CC4-5D6E-409C-BE32-E72D297353CC}">
              <c16:uniqueId val="{00000001-1B37-4322-A37E-21C89AC48A0B}"/>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小値賀町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3" t="str">
        <f>データ!$M$6</f>
        <v>非設置</v>
      </c>
      <c r="AE8" s="73"/>
      <c r="AF8" s="73"/>
      <c r="AG8" s="73"/>
      <c r="AH8" s="73"/>
      <c r="AI8" s="73"/>
      <c r="AJ8" s="73"/>
      <c r="AK8" s="2"/>
      <c r="AL8" s="67">
        <f>データ!$R$6</f>
        <v>2371</v>
      </c>
      <c r="AM8" s="67"/>
      <c r="AN8" s="67"/>
      <c r="AO8" s="67"/>
      <c r="AP8" s="67"/>
      <c r="AQ8" s="67"/>
      <c r="AR8" s="67"/>
      <c r="AS8" s="67"/>
      <c r="AT8" s="66">
        <f>データ!$S$6</f>
        <v>25.5</v>
      </c>
      <c r="AU8" s="66"/>
      <c r="AV8" s="66"/>
      <c r="AW8" s="66"/>
      <c r="AX8" s="66"/>
      <c r="AY8" s="66"/>
      <c r="AZ8" s="66"/>
      <c r="BA8" s="66"/>
      <c r="BB8" s="66">
        <f>データ!$T$6</f>
        <v>92.98</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99.74</v>
      </c>
      <c r="Q10" s="66"/>
      <c r="R10" s="66"/>
      <c r="S10" s="66"/>
      <c r="T10" s="66"/>
      <c r="U10" s="66"/>
      <c r="V10" s="66"/>
      <c r="W10" s="67">
        <f>データ!$Q$6</f>
        <v>4090</v>
      </c>
      <c r="X10" s="67"/>
      <c r="Y10" s="67"/>
      <c r="Z10" s="67"/>
      <c r="AA10" s="67"/>
      <c r="AB10" s="67"/>
      <c r="AC10" s="67"/>
      <c r="AD10" s="2"/>
      <c r="AE10" s="2"/>
      <c r="AF10" s="2"/>
      <c r="AG10" s="2"/>
      <c r="AH10" s="2"/>
      <c r="AI10" s="2"/>
      <c r="AJ10" s="2"/>
      <c r="AK10" s="2"/>
      <c r="AL10" s="67">
        <f>データ!$U$6</f>
        <v>2336</v>
      </c>
      <c r="AM10" s="67"/>
      <c r="AN10" s="67"/>
      <c r="AO10" s="67"/>
      <c r="AP10" s="67"/>
      <c r="AQ10" s="67"/>
      <c r="AR10" s="67"/>
      <c r="AS10" s="67"/>
      <c r="AT10" s="66">
        <f>データ!$V$6</f>
        <v>23.62</v>
      </c>
      <c r="AU10" s="66"/>
      <c r="AV10" s="66"/>
      <c r="AW10" s="66"/>
      <c r="AX10" s="66"/>
      <c r="AY10" s="66"/>
      <c r="AZ10" s="66"/>
      <c r="BA10" s="66"/>
      <c r="BB10" s="66">
        <f>データ!$W$6</f>
        <v>98.9</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114</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115</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116</v>
      </c>
      <c r="BM66" s="85"/>
      <c r="BN66" s="85"/>
      <c r="BO66" s="85"/>
      <c r="BP66" s="85"/>
      <c r="BQ66" s="85"/>
      <c r="BR66" s="85"/>
      <c r="BS66" s="85"/>
      <c r="BT66" s="85"/>
      <c r="BU66" s="85"/>
      <c r="BV66" s="85"/>
      <c r="BW66" s="85"/>
      <c r="BX66" s="85"/>
      <c r="BY66" s="85"/>
      <c r="BZ66" s="8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4"/>
      <c r="BM79" s="85"/>
      <c r="BN79" s="85"/>
      <c r="BO79" s="85"/>
      <c r="BP79" s="85"/>
      <c r="BQ79" s="85"/>
      <c r="BR79" s="85"/>
      <c r="BS79" s="85"/>
      <c r="BT79" s="85"/>
      <c r="BU79" s="85"/>
      <c r="BV79" s="85"/>
      <c r="BW79" s="85"/>
      <c r="BX79" s="85"/>
      <c r="BY79" s="85"/>
      <c r="BZ79" s="8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4"/>
      <c r="BM80" s="85"/>
      <c r="BN80" s="85"/>
      <c r="BO80" s="85"/>
      <c r="BP80" s="85"/>
      <c r="BQ80" s="85"/>
      <c r="BR80" s="85"/>
      <c r="BS80" s="85"/>
      <c r="BT80" s="85"/>
      <c r="BU80" s="85"/>
      <c r="BV80" s="85"/>
      <c r="BW80" s="85"/>
      <c r="BX80" s="85"/>
      <c r="BY80" s="85"/>
      <c r="BZ80" s="8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4"/>
      <c r="BM81" s="85"/>
      <c r="BN81" s="85"/>
      <c r="BO81" s="85"/>
      <c r="BP81" s="85"/>
      <c r="BQ81" s="85"/>
      <c r="BR81" s="85"/>
      <c r="BS81" s="85"/>
      <c r="BT81" s="85"/>
      <c r="BU81" s="85"/>
      <c r="BV81" s="85"/>
      <c r="BW81" s="85"/>
      <c r="BX81" s="85"/>
      <c r="BY81" s="85"/>
      <c r="BZ81" s="8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41</v>
      </c>
      <c r="N85" s="27" t="s">
        <v>41</v>
      </c>
      <c r="O85" s="27" t="str">
        <f>データ!EN6</f>
        <v>【0.56】</v>
      </c>
    </row>
  </sheetData>
  <sheetProtection algorithmName="SHA-512" hashValue="ugicU1SxlWR3akvB12gwTzHk5mtrFKV3YovrGLIFYKXwClE1EZHsrLX0boAEFGfJo8YqsiOi4nh8vP37kRQVLQ==" saltValue="1oTZ/3TY7sxTkHgZDQL4C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53</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54</v>
      </c>
      <c r="B4" s="31"/>
      <c r="C4" s="31"/>
      <c r="D4" s="31"/>
      <c r="E4" s="31"/>
      <c r="F4" s="31"/>
      <c r="G4" s="31"/>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2019</v>
      </c>
      <c r="C6" s="34">
        <f t="shared" ref="C6:W6" si="3">C7</f>
        <v>423831</v>
      </c>
      <c r="D6" s="34">
        <f t="shared" si="3"/>
        <v>47</v>
      </c>
      <c r="E6" s="34">
        <f t="shared" si="3"/>
        <v>1</v>
      </c>
      <c r="F6" s="34">
        <f t="shared" si="3"/>
        <v>0</v>
      </c>
      <c r="G6" s="34">
        <f t="shared" si="3"/>
        <v>0</v>
      </c>
      <c r="H6" s="34" t="str">
        <f t="shared" si="3"/>
        <v>長崎県　小値賀町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99.74</v>
      </c>
      <c r="Q6" s="35">
        <f t="shared" si="3"/>
        <v>4090</v>
      </c>
      <c r="R6" s="35">
        <f t="shared" si="3"/>
        <v>2371</v>
      </c>
      <c r="S6" s="35">
        <f t="shared" si="3"/>
        <v>25.5</v>
      </c>
      <c r="T6" s="35">
        <f t="shared" si="3"/>
        <v>92.98</v>
      </c>
      <c r="U6" s="35">
        <f t="shared" si="3"/>
        <v>2336</v>
      </c>
      <c r="V6" s="35">
        <f t="shared" si="3"/>
        <v>23.62</v>
      </c>
      <c r="W6" s="35">
        <f t="shared" si="3"/>
        <v>98.9</v>
      </c>
      <c r="X6" s="36">
        <f>IF(X7="",NA(),X7)</f>
        <v>75.33</v>
      </c>
      <c r="Y6" s="36">
        <f t="shared" ref="Y6:AG6" si="4">IF(Y7="",NA(),Y7)</f>
        <v>82.73</v>
      </c>
      <c r="Z6" s="36">
        <f t="shared" si="4"/>
        <v>97.24</v>
      </c>
      <c r="AA6" s="36">
        <f t="shared" si="4"/>
        <v>73.599999999999994</v>
      </c>
      <c r="AB6" s="36">
        <f t="shared" si="4"/>
        <v>85.63</v>
      </c>
      <c r="AC6" s="36">
        <f t="shared" si="4"/>
        <v>76.27</v>
      </c>
      <c r="AD6" s="36">
        <f t="shared" si="4"/>
        <v>77.56</v>
      </c>
      <c r="AE6" s="36">
        <f t="shared" si="4"/>
        <v>78.510000000000005</v>
      </c>
      <c r="AF6" s="36">
        <f t="shared" si="4"/>
        <v>77.91</v>
      </c>
      <c r="AG6" s="36">
        <f t="shared" si="4"/>
        <v>79.099999999999994</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637.67999999999995</v>
      </c>
      <c r="BF6" s="36">
        <f t="shared" ref="BF6:BN6" si="7">IF(BF7="",NA(),BF7)</f>
        <v>567.72</v>
      </c>
      <c r="BG6" s="36">
        <f t="shared" si="7"/>
        <v>515.15</v>
      </c>
      <c r="BH6" s="36">
        <f t="shared" si="7"/>
        <v>479.26</v>
      </c>
      <c r="BI6" s="36">
        <f t="shared" si="7"/>
        <v>438.07</v>
      </c>
      <c r="BJ6" s="36">
        <f t="shared" si="7"/>
        <v>1134.67</v>
      </c>
      <c r="BK6" s="36">
        <f t="shared" si="7"/>
        <v>1144.79</v>
      </c>
      <c r="BL6" s="36">
        <f t="shared" si="7"/>
        <v>1061.58</v>
      </c>
      <c r="BM6" s="36">
        <f t="shared" si="7"/>
        <v>1007.7</v>
      </c>
      <c r="BN6" s="36">
        <f t="shared" si="7"/>
        <v>1018.52</v>
      </c>
      <c r="BO6" s="35" t="str">
        <f>IF(BO7="","",IF(BO7="-","【-】","【"&amp;SUBSTITUTE(TEXT(BO7,"#,##0.00"),"-","△")&amp;"】"))</f>
        <v>【1,084.05】</v>
      </c>
      <c r="BP6" s="36">
        <f>IF(BP7="",NA(),BP7)</f>
        <v>69.14</v>
      </c>
      <c r="BQ6" s="36">
        <f t="shared" ref="BQ6:BY6" si="8">IF(BQ7="",NA(),BQ7)</f>
        <v>76.16</v>
      </c>
      <c r="BR6" s="36">
        <f t="shared" si="8"/>
        <v>90.47</v>
      </c>
      <c r="BS6" s="36">
        <f t="shared" si="8"/>
        <v>68.8</v>
      </c>
      <c r="BT6" s="36">
        <f t="shared" si="8"/>
        <v>79.48</v>
      </c>
      <c r="BU6" s="36">
        <f t="shared" si="8"/>
        <v>40.6</v>
      </c>
      <c r="BV6" s="36">
        <f t="shared" si="8"/>
        <v>56.04</v>
      </c>
      <c r="BW6" s="36">
        <f t="shared" si="8"/>
        <v>58.52</v>
      </c>
      <c r="BX6" s="36">
        <f t="shared" si="8"/>
        <v>59.22</v>
      </c>
      <c r="BY6" s="36">
        <f t="shared" si="8"/>
        <v>58.79</v>
      </c>
      <c r="BZ6" s="35" t="str">
        <f>IF(BZ7="","",IF(BZ7="-","【-】","【"&amp;SUBSTITUTE(TEXT(BZ7,"#,##0.00"),"-","△")&amp;"】"))</f>
        <v>【53.46】</v>
      </c>
      <c r="CA6" s="36">
        <f>IF(CA7="",NA(),CA7)</f>
        <v>355.01</v>
      </c>
      <c r="CB6" s="36">
        <f t="shared" ref="CB6:CJ6" si="9">IF(CB7="",NA(),CB7)</f>
        <v>322.38</v>
      </c>
      <c r="CC6" s="36">
        <f t="shared" si="9"/>
        <v>273.87</v>
      </c>
      <c r="CD6" s="36">
        <f t="shared" si="9"/>
        <v>355.97</v>
      </c>
      <c r="CE6" s="36">
        <f t="shared" si="9"/>
        <v>306.85000000000002</v>
      </c>
      <c r="CF6" s="36">
        <f t="shared" si="9"/>
        <v>440.03</v>
      </c>
      <c r="CG6" s="36">
        <f t="shared" si="9"/>
        <v>304.35000000000002</v>
      </c>
      <c r="CH6" s="36">
        <f t="shared" si="9"/>
        <v>296.3</v>
      </c>
      <c r="CI6" s="36">
        <f t="shared" si="9"/>
        <v>292.89999999999998</v>
      </c>
      <c r="CJ6" s="36">
        <f t="shared" si="9"/>
        <v>298.25</v>
      </c>
      <c r="CK6" s="35" t="str">
        <f>IF(CK7="","",IF(CK7="-","【-】","【"&amp;SUBSTITUTE(TEXT(CK7,"#,##0.00"),"-","△")&amp;"】"))</f>
        <v>【300.47】</v>
      </c>
      <c r="CL6" s="36">
        <f>IF(CL7="",NA(),CL7)</f>
        <v>54.87</v>
      </c>
      <c r="CM6" s="36">
        <f t="shared" ref="CM6:CU6" si="10">IF(CM7="",NA(),CM7)</f>
        <v>55.77</v>
      </c>
      <c r="CN6" s="36">
        <f t="shared" si="10"/>
        <v>55.64</v>
      </c>
      <c r="CO6" s="36">
        <f t="shared" si="10"/>
        <v>54.18</v>
      </c>
      <c r="CP6" s="36">
        <f t="shared" si="10"/>
        <v>52.22</v>
      </c>
      <c r="CQ6" s="36">
        <f t="shared" si="10"/>
        <v>57.29</v>
      </c>
      <c r="CR6" s="36">
        <f t="shared" si="10"/>
        <v>55.9</v>
      </c>
      <c r="CS6" s="36">
        <f t="shared" si="10"/>
        <v>57.3</v>
      </c>
      <c r="CT6" s="36">
        <f t="shared" si="10"/>
        <v>56.76</v>
      </c>
      <c r="CU6" s="36">
        <f t="shared" si="10"/>
        <v>56.04</v>
      </c>
      <c r="CV6" s="35" t="str">
        <f>IF(CV7="","",IF(CV7="-","【-】","【"&amp;SUBSTITUTE(TEXT(CV7,"#,##0.00"),"-","△")&amp;"】"))</f>
        <v>【54.90】</v>
      </c>
      <c r="CW6" s="36">
        <f>IF(CW7="",NA(),CW7)</f>
        <v>85.59</v>
      </c>
      <c r="CX6" s="36">
        <f t="shared" ref="CX6:DF6" si="11">IF(CX7="",NA(),CX7)</f>
        <v>86.4</v>
      </c>
      <c r="CY6" s="36">
        <f t="shared" si="11"/>
        <v>86.15</v>
      </c>
      <c r="CZ6" s="36">
        <f t="shared" si="11"/>
        <v>86.73</v>
      </c>
      <c r="DA6" s="36">
        <f t="shared" si="11"/>
        <v>86.9</v>
      </c>
      <c r="DB6" s="36">
        <f t="shared" si="11"/>
        <v>73.69</v>
      </c>
      <c r="DC6" s="36">
        <f t="shared" si="11"/>
        <v>73.28</v>
      </c>
      <c r="DD6" s="36">
        <f t="shared" si="11"/>
        <v>72.42</v>
      </c>
      <c r="DE6" s="36">
        <f t="shared" si="11"/>
        <v>73.069999999999993</v>
      </c>
      <c r="DF6" s="36">
        <f t="shared" si="11"/>
        <v>72.78</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0.28999999999999998</v>
      </c>
      <c r="EF6" s="36">
        <f t="shared" si="14"/>
        <v>0.13</v>
      </c>
      <c r="EG6" s="35">
        <f t="shared" si="14"/>
        <v>0</v>
      </c>
      <c r="EH6" s="36">
        <f t="shared" si="14"/>
        <v>0.2</v>
      </c>
      <c r="EI6" s="36">
        <f t="shared" si="14"/>
        <v>0.65</v>
      </c>
      <c r="EJ6" s="36">
        <f t="shared" si="14"/>
        <v>0.53</v>
      </c>
      <c r="EK6" s="36">
        <f t="shared" si="14"/>
        <v>0.72</v>
      </c>
      <c r="EL6" s="36">
        <f t="shared" si="14"/>
        <v>0.53</v>
      </c>
      <c r="EM6" s="36">
        <f t="shared" si="14"/>
        <v>0.71</v>
      </c>
      <c r="EN6" s="35" t="str">
        <f>IF(EN7="","",IF(EN7="-","【-】","【"&amp;SUBSTITUTE(TEXT(EN7,"#,##0.00"),"-","△")&amp;"】"))</f>
        <v>【0.56】</v>
      </c>
    </row>
    <row r="7" spans="1:144" s="37" customFormat="1" x14ac:dyDescent="0.15">
      <c r="A7" s="29"/>
      <c r="B7" s="38">
        <v>2019</v>
      </c>
      <c r="C7" s="38">
        <v>423831</v>
      </c>
      <c r="D7" s="38">
        <v>47</v>
      </c>
      <c r="E7" s="38">
        <v>1</v>
      </c>
      <c r="F7" s="38">
        <v>0</v>
      </c>
      <c r="G7" s="38">
        <v>0</v>
      </c>
      <c r="H7" s="38" t="s">
        <v>95</v>
      </c>
      <c r="I7" s="38" t="s">
        <v>96</v>
      </c>
      <c r="J7" s="38" t="s">
        <v>97</v>
      </c>
      <c r="K7" s="38" t="s">
        <v>98</v>
      </c>
      <c r="L7" s="38" t="s">
        <v>99</v>
      </c>
      <c r="M7" s="38" t="s">
        <v>100</v>
      </c>
      <c r="N7" s="39" t="s">
        <v>101</v>
      </c>
      <c r="O7" s="39" t="s">
        <v>102</v>
      </c>
      <c r="P7" s="39">
        <v>99.74</v>
      </c>
      <c r="Q7" s="39">
        <v>4090</v>
      </c>
      <c r="R7" s="39">
        <v>2371</v>
      </c>
      <c r="S7" s="39">
        <v>25.5</v>
      </c>
      <c r="T7" s="39">
        <v>92.98</v>
      </c>
      <c r="U7" s="39">
        <v>2336</v>
      </c>
      <c r="V7" s="39">
        <v>23.62</v>
      </c>
      <c r="W7" s="39">
        <v>98.9</v>
      </c>
      <c r="X7" s="39">
        <v>75.33</v>
      </c>
      <c r="Y7" s="39">
        <v>82.73</v>
      </c>
      <c r="Z7" s="39">
        <v>97.24</v>
      </c>
      <c r="AA7" s="39">
        <v>73.599999999999994</v>
      </c>
      <c r="AB7" s="39">
        <v>85.63</v>
      </c>
      <c r="AC7" s="39">
        <v>76.27</v>
      </c>
      <c r="AD7" s="39">
        <v>77.56</v>
      </c>
      <c r="AE7" s="39">
        <v>78.510000000000005</v>
      </c>
      <c r="AF7" s="39">
        <v>77.91</v>
      </c>
      <c r="AG7" s="39">
        <v>79.099999999999994</v>
      </c>
      <c r="AH7" s="39">
        <v>76.03</v>
      </c>
      <c r="AI7" s="39"/>
      <c r="AJ7" s="39"/>
      <c r="AK7" s="39"/>
      <c r="AL7" s="39"/>
      <c r="AM7" s="39"/>
      <c r="AN7" s="39"/>
      <c r="AO7" s="39"/>
      <c r="AP7" s="39"/>
      <c r="AQ7" s="39"/>
      <c r="AR7" s="39"/>
      <c r="AS7" s="39"/>
      <c r="AT7" s="39"/>
      <c r="AU7" s="39"/>
      <c r="AV7" s="39"/>
      <c r="AW7" s="39"/>
      <c r="AX7" s="39"/>
      <c r="AY7" s="39"/>
      <c r="AZ7" s="39"/>
      <c r="BA7" s="39"/>
      <c r="BB7" s="39"/>
      <c r="BC7" s="39"/>
      <c r="BD7" s="39"/>
      <c r="BE7" s="39">
        <v>637.67999999999995</v>
      </c>
      <c r="BF7" s="39">
        <v>567.72</v>
      </c>
      <c r="BG7" s="39">
        <v>515.15</v>
      </c>
      <c r="BH7" s="39">
        <v>479.26</v>
      </c>
      <c r="BI7" s="39">
        <v>438.07</v>
      </c>
      <c r="BJ7" s="39">
        <v>1134.67</v>
      </c>
      <c r="BK7" s="39">
        <v>1144.79</v>
      </c>
      <c r="BL7" s="39">
        <v>1061.58</v>
      </c>
      <c r="BM7" s="39">
        <v>1007.7</v>
      </c>
      <c r="BN7" s="39">
        <v>1018.52</v>
      </c>
      <c r="BO7" s="39">
        <v>1084.05</v>
      </c>
      <c r="BP7" s="39">
        <v>69.14</v>
      </c>
      <c r="BQ7" s="39">
        <v>76.16</v>
      </c>
      <c r="BR7" s="39">
        <v>90.47</v>
      </c>
      <c r="BS7" s="39">
        <v>68.8</v>
      </c>
      <c r="BT7" s="39">
        <v>79.48</v>
      </c>
      <c r="BU7" s="39">
        <v>40.6</v>
      </c>
      <c r="BV7" s="39">
        <v>56.04</v>
      </c>
      <c r="BW7" s="39">
        <v>58.52</v>
      </c>
      <c r="BX7" s="39">
        <v>59.22</v>
      </c>
      <c r="BY7" s="39">
        <v>58.79</v>
      </c>
      <c r="BZ7" s="39">
        <v>53.46</v>
      </c>
      <c r="CA7" s="39">
        <v>355.01</v>
      </c>
      <c r="CB7" s="39">
        <v>322.38</v>
      </c>
      <c r="CC7" s="39">
        <v>273.87</v>
      </c>
      <c r="CD7" s="39">
        <v>355.97</v>
      </c>
      <c r="CE7" s="39">
        <v>306.85000000000002</v>
      </c>
      <c r="CF7" s="39">
        <v>440.03</v>
      </c>
      <c r="CG7" s="39">
        <v>304.35000000000002</v>
      </c>
      <c r="CH7" s="39">
        <v>296.3</v>
      </c>
      <c r="CI7" s="39">
        <v>292.89999999999998</v>
      </c>
      <c r="CJ7" s="39">
        <v>298.25</v>
      </c>
      <c r="CK7" s="39">
        <v>300.47000000000003</v>
      </c>
      <c r="CL7" s="39">
        <v>54.87</v>
      </c>
      <c r="CM7" s="39">
        <v>55.77</v>
      </c>
      <c r="CN7" s="39">
        <v>55.64</v>
      </c>
      <c r="CO7" s="39">
        <v>54.18</v>
      </c>
      <c r="CP7" s="39">
        <v>52.22</v>
      </c>
      <c r="CQ7" s="39">
        <v>57.29</v>
      </c>
      <c r="CR7" s="39">
        <v>55.9</v>
      </c>
      <c r="CS7" s="39">
        <v>57.3</v>
      </c>
      <c r="CT7" s="39">
        <v>56.76</v>
      </c>
      <c r="CU7" s="39">
        <v>56.04</v>
      </c>
      <c r="CV7" s="39">
        <v>54.9</v>
      </c>
      <c r="CW7" s="39">
        <v>85.59</v>
      </c>
      <c r="CX7" s="39">
        <v>86.4</v>
      </c>
      <c r="CY7" s="39">
        <v>86.15</v>
      </c>
      <c r="CZ7" s="39">
        <v>86.73</v>
      </c>
      <c r="DA7" s="39">
        <v>86.9</v>
      </c>
      <c r="DB7" s="39">
        <v>73.69</v>
      </c>
      <c r="DC7" s="39">
        <v>73.28</v>
      </c>
      <c r="DD7" s="39">
        <v>72.42</v>
      </c>
      <c r="DE7" s="39">
        <v>73.069999999999993</v>
      </c>
      <c r="DF7" s="39">
        <v>72.78</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0.28999999999999998</v>
      </c>
      <c r="EF7" s="39">
        <v>0.13</v>
      </c>
      <c r="EG7" s="39">
        <v>0</v>
      </c>
      <c r="EH7" s="39">
        <v>0.2</v>
      </c>
      <c r="EI7" s="39">
        <v>0.65</v>
      </c>
      <c r="EJ7" s="39">
        <v>0.53</v>
      </c>
      <c r="EK7" s="39">
        <v>0.72</v>
      </c>
      <c r="EL7" s="39">
        <v>0.53</v>
      </c>
      <c r="EM7" s="39">
        <v>0.71</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108</v>
      </c>
    </row>
    <row r="12" spans="1:144" x14ac:dyDescent="0.15">
      <c r="B12">
        <v>1</v>
      </c>
      <c r="C12">
        <v>1</v>
      </c>
      <c r="D12">
        <v>1</v>
      </c>
      <c r="E12">
        <v>1</v>
      </c>
      <c r="F12">
        <v>1</v>
      </c>
      <c r="G12" t="s">
        <v>109</v>
      </c>
    </row>
    <row r="13" spans="1:144" x14ac:dyDescent="0.15">
      <c r="B13" t="s">
        <v>110</v>
      </c>
      <c r="C13" t="s">
        <v>110</v>
      </c>
      <c r="D13" t="s">
        <v>111</v>
      </c>
      <c r="E13" t="s">
        <v>110</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2021-02-01T02:00:57Z</cp:lastPrinted>
  <dcterms:created xsi:type="dcterms:W3CDTF">2020-12-04T02:22:37Z</dcterms:created>
  <dcterms:modified xsi:type="dcterms:W3CDTF">2021-02-24T01:55:51Z</dcterms:modified>
  <cp:category/>
</cp:coreProperties>
</file>